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dataserver\data\PTO\A0023\Мои документы Сведомцев\Реклама\Технические характеристики\РС РСК\"/>
    </mc:Choice>
  </mc:AlternateContent>
  <xr:revisionPtr revIDLastSave="0" documentId="13_ncr:1_{7EF3B3DD-7DAA-4D53-A1D0-C1B911218EC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РС (РСК) 300" sheetId="1" r:id="rId1"/>
    <sheet name="РС (РСК) 500" sheetId="2" r:id="rId2"/>
    <sheet name="РС (РСК) 750" sheetId="3" r:id="rId3"/>
    <sheet name="РС (РСК) 900" sheetId="4" r:id="rId4"/>
    <sheet name="РС (РСК) 1000" sheetId="5" r:id="rId5"/>
    <sheet name="РС (РСК) 1200" sheetId="6" r:id="rId6"/>
    <sheet name="РС (РСК) 1500" sheetId="7" r:id="rId7"/>
    <sheet name="РС (РСК) 1750" sheetId="8" r:id="rId8"/>
    <sheet name="РС (РСК) 2000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27" i="9" l="1"/>
  <c r="P27" i="9"/>
  <c r="H27" i="9"/>
  <c r="X26" i="9"/>
  <c r="P26" i="9"/>
  <c r="H26" i="9"/>
  <c r="X25" i="9"/>
  <c r="P25" i="9"/>
  <c r="H25" i="9"/>
  <c r="X24" i="9"/>
  <c r="P24" i="9"/>
  <c r="H24" i="9"/>
  <c r="AF23" i="9"/>
  <c r="X23" i="9"/>
  <c r="P23" i="9"/>
  <c r="H23" i="9"/>
  <c r="AF22" i="9"/>
  <c r="X22" i="9"/>
  <c r="P22" i="9"/>
  <c r="H22" i="9"/>
  <c r="AF21" i="9"/>
  <c r="X21" i="9"/>
  <c r="P21" i="9"/>
  <c r="H21" i="9"/>
  <c r="AN20" i="9"/>
  <c r="AF20" i="9"/>
  <c r="X20" i="9"/>
  <c r="P20" i="9"/>
  <c r="H20" i="9"/>
  <c r="AN19" i="9"/>
  <c r="AF19" i="9"/>
  <c r="X19" i="9"/>
  <c r="P19" i="9"/>
  <c r="H19" i="9"/>
  <c r="AN18" i="9"/>
  <c r="AF18" i="9"/>
  <c r="X18" i="9"/>
  <c r="P18" i="9"/>
  <c r="H18" i="9"/>
  <c r="AN17" i="9"/>
  <c r="AF17" i="9"/>
  <c r="X17" i="9"/>
  <c r="P17" i="9"/>
  <c r="H17" i="9"/>
  <c r="AN16" i="9"/>
  <c r="AF16" i="9"/>
  <c r="X16" i="9"/>
  <c r="P16" i="9"/>
  <c r="H16" i="9"/>
  <c r="AN15" i="9"/>
  <c r="AF15" i="9"/>
  <c r="X15" i="9"/>
  <c r="P15" i="9"/>
  <c r="H15" i="9"/>
  <c r="M7" i="9"/>
  <c r="X27" i="8"/>
  <c r="P27" i="8"/>
  <c r="H27" i="8"/>
  <c r="X26" i="8"/>
  <c r="P26" i="8"/>
  <c r="H26" i="8"/>
  <c r="AF25" i="8"/>
  <c r="X25" i="8"/>
  <c r="P25" i="8"/>
  <c r="H25" i="8"/>
  <c r="AF24" i="8"/>
  <c r="X24" i="8"/>
  <c r="P24" i="8"/>
  <c r="H24" i="8"/>
  <c r="AF23" i="8"/>
  <c r="X23" i="8"/>
  <c r="P23" i="8"/>
  <c r="H23" i="8"/>
  <c r="AF22" i="8"/>
  <c r="X22" i="8"/>
  <c r="P22" i="8"/>
  <c r="H22" i="8"/>
  <c r="AN21" i="8"/>
  <c r="AF21" i="8"/>
  <c r="X21" i="8"/>
  <c r="P21" i="8"/>
  <c r="H21" i="8"/>
  <c r="AN20" i="8"/>
  <c r="AF20" i="8"/>
  <c r="X20" i="8"/>
  <c r="P20" i="8"/>
  <c r="H20" i="8"/>
  <c r="AN19" i="8"/>
  <c r="AF19" i="8"/>
  <c r="X19" i="8"/>
  <c r="P19" i="8"/>
  <c r="H19" i="8"/>
  <c r="AN18" i="8"/>
  <c r="AF18" i="8"/>
  <c r="X18" i="8"/>
  <c r="P18" i="8"/>
  <c r="H18" i="8"/>
  <c r="AN17" i="8"/>
  <c r="AF17" i="8"/>
  <c r="X17" i="8"/>
  <c r="P17" i="8"/>
  <c r="H17" i="8"/>
  <c r="AN16" i="8"/>
  <c r="AF16" i="8"/>
  <c r="X16" i="8"/>
  <c r="P16" i="8"/>
  <c r="H16" i="8"/>
  <c r="AN15" i="8"/>
  <c r="AF15" i="8"/>
  <c r="X15" i="8"/>
  <c r="P15" i="8"/>
  <c r="H15" i="8"/>
  <c r="M7" i="8"/>
  <c r="AF27" i="7"/>
  <c r="X27" i="7"/>
  <c r="P27" i="7"/>
  <c r="H27" i="7"/>
  <c r="AF26" i="7"/>
  <c r="X26" i="7"/>
  <c r="P26" i="7"/>
  <c r="H26" i="7"/>
  <c r="AF25" i="7"/>
  <c r="X25" i="7"/>
  <c r="P25" i="7"/>
  <c r="H25" i="7"/>
  <c r="AF24" i="7"/>
  <c r="X24" i="7"/>
  <c r="P24" i="7"/>
  <c r="H24" i="7"/>
  <c r="AN23" i="7"/>
  <c r="AF23" i="7"/>
  <c r="X23" i="7"/>
  <c r="P23" i="7"/>
  <c r="H23" i="7"/>
  <c r="AN22" i="7"/>
  <c r="AF22" i="7"/>
  <c r="X22" i="7"/>
  <c r="P22" i="7"/>
  <c r="H22" i="7"/>
  <c r="AN21" i="7"/>
  <c r="AF21" i="7"/>
  <c r="X21" i="7"/>
  <c r="P21" i="7"/>
  <c r="H21" i="7"/>
  <c r="AN20" i="7"/>
  <c r="AF20" i="7"/>
  <c r="X20" i="7"/>
  <c r="P20" i="7"/>
  <c r="H20" i="7"/>
  <c r="AN19" i="7"/>
  <c r="AF19" i="7"/>
  <c r="X19" i="7"/>
  <c r="P19" i="7"/>
  <c r="H19" i="7"/>
  <c r="AN18" i="7"/>
  <c r="AF18" i="7"/>
  <c r="X18" i="7"/>
  <c r="P18" i="7"/>
  <c r="H18" i="7"/>
  <c r="AN17" i="7"/>
  <c r="AF17" i="7"/>
  <c r="X17" i="7"/>
  <c r="P17" i="7"/>
  <c r="H17" i="7"/>
  <c r="AN16" i="7"/>
  <c r="AF16" i="7"/>
  <c r="X16" i="7"/>
  <c r="P16" i="7"/>
  <c r="H16" i="7"/>
  <c r="AN15" i="7"/>
  <c r="AF15" i="7"/>
  <c r="X15" i="7"/>
  <c r="P15" i="7"/>
  <c r="H15" i="7"/>
  <c r="M7" i="7"/>
  <c r="AF27" i="6"/>
  <c r="X27" i="6"/>
  <c r="P27" i="6"/>
  <c r="H27" i="6"/>
  <c r="AN26" i="6"/>
  <c r="AF26" i="6"/>
  <c r="X26" i="6"/>
  <c r="P26" i="6"/>
  <c r="H26" i="6"/>
  <c r="AN25" i="6"/>
  <c r="AF25" i="6"/>
  <c r="X25" i="6"/>
  <c r="P25" i="6"/>
  <c r="H25" i="6"/>
  <c r="AN24" i="6"/>
  <c r="AF24" i="6"/>
  <c r="X24" i="6"/>
  <c r="P24" i="6"/>
  <c r="H24" i="6"/>
  <c r="AN23" i="6"/>
  <c r="AF23" i="6"/>
  <c r="X23" i="6"/>
  <c r="P23" i="6"/>
  <c r="H23" i="6"/>
  <c r="AN22" i="6"/>
  <c r="AF22" i="6"/>
  <c r="X22" i="6"/>
  <c r="P22" i="6"/>
  <c r="H22" i="6"/>
  <c r="AN21" i="6"/>
  <c r="AF21" i="6"/>
  <c r="X21" i="6"/>
  <c r="P21" i="6"/>
  <c r="H21" i="6"/>
  <c r="AN20" i="6"/>
  <c r="AF20" i="6"/>
  <c r="X20" i="6"/>
  <c r="P20" i="6"/>
  <c r="H20" i="6"/>
  <c r="AN19" i="6"/>
  <c r="AF19" i="6"/>
  <c r="X19" i="6"/>
  <c r="P19" i="6"/>
  <c r="H19" i="6"/>
  <c r="AN18" i="6"/>
  <c r="AF18" i="6"/>
  <c r="X18" i="6"/>
  <c r="P18" i="6"/>
  <c r="H18" i="6"/>
  <c r="AN17" i="6"/>
  <c r="AF17" i="6"/>
  <c r="X17" i="6"/>
  <c r="P17" i="6"/>
  <c r="H17" i="6"/>
  <c r="AN16" i="6"/>
  <c r="AF16" i="6"/>
  <c r="X16" i="6"/>
  <c r="P16" i="6"/>
  <c r="H16" i="6"/>
  <c r="AN15" i="6"/>
  <c r="AF15" i="6"/>
  <c r="X15" i="6"/>
  <c r="P15" i="6"/>
  <c r="H15" i="6"/>
  <c r="M7" i="6"/>
  <c r="AN27" i="5"/>
  <c r="AF27" i="5"/>
  <c r="X27" i="5"/>
  <c r="P27" i="5"/>
  <c r="H27" i="5"/>
  <c r="AN26" i="5"/>
  <c r="AF26" i="5"/>
  <c r="X26" i="5"/>
  <c r="P26" i="5"/>
  <c r="H26" i="5"/>
  <c r="AN25" i="5"/>
  <c r="AF25" i="5"/>
  <c r="X25" i="5"/>
  <c r="P25" i="5"/>
  <c r="H25" i="5"/>
  <c r="AN24" i="5"/>
  <c r="AF24" i="5"/>
  <c r="X24" i="5"/>
  <c r="P24" i="5"/>
  <c r="H24" i="5"/>
  <c r="AN23" i="5"/>
  <c r="AF23" i="5"/>
  <c r="X23" i="5"/>
  <c r="P23" i="5"/>
  <c r="H23" i="5"/>
  <c r="AN22" i="5"/>
  <c r="AF22" i="5"/>
  <c r="X22" i="5"/>
  <c r="P22" i="5"/>
  <c r="H22" i="5"/>
  <c r="AN21" i="5"/>
  <c r="AF21" i="5"/>
  <c r="X21" i="5"/>
  <c r="P21" i="5"/>
  <c r="H21" i="5"/>
  <c r="AN20" i="5"/>
  <c r="AF20" i="5"/>
  <c r="X20" i="5"/>
  <c r="P20" i="5"/>
  <c r="H20" i="5"/>
  <c r="AN19" i="5"/>
  <c r="AF19" i="5"/>
  <c r="X19" i="5"/>
  <c r="P19" i="5"/>
  <c r="H19" i="5"/>
  <c r="AN18" i="5"/>
  <c r="AF18" i="5"/>
  <c r="X18" i="5"/>
  <c r="P18" i="5"/>
  <c r="H18" i="5"/>
  <c r="AN17" i="5"/>
  <c r="AF17" i="5"/>
  <c r="X17" i="5"/>
  <c r="P17" i="5"/>
  <c r="H17" i="5"/>
  <c r="AN16" i="5"/>
  <c r="AF16" i="5"/>
  <c r="X16" i="5"/>
  <c r="P16" i="5"/>
  <c r="H16" i="5"/>
  <c r="AN15" i="5"/>
  <c r="AF15" i="5"/>
  <c r="X15" i="5"/>
  <c r="P15" i="5"/>
  <c r="H15" i="5"/>
  <c r="M7" i="5"/>
  <c r="AN27" i="4"/>
  <c r="AF27" i="4"/>
  <c r="X27" i="4"/>
  <c r="P27" i="4"/>
  <c r="H27" i="4"/>
  <c r="AN26" i="4"/>
  <c r="AF26" i="4"/>
  <c r="X26" i="4"/>
  <c r="P26" i="4"/>
  <c r="H26" i="4"/>
  <c r="AN25" i="4"/>
  <c r="AF25" i="4"/>
  <c r="X25" i="4"/>
  <c r="P25" i="4"/>
  <c r="H25" i="4"/>
  <c r="AN24" i="4"/>
  <c r="AF24" i="4"/>
  <c r="X24" i="4"/>
  <c r="P24" i="4"/>
  <c r="H24" i="4"/>
  <c r="AN23" i="4"/>
  <c r="AF23" i="4"/>
  <c r="X23" i="4"/>
  <c r="P23" i="4"/>
  <c r="H23" i="4"/>
  <c r="AN22" i="4"/>
  <c r="AF22" i="4"/>
  <c r="X22" i="4"/>
  <c r="P22" i="4"/>
  <c r="H22" i="4"/>
  <c r="AN21" i="4"/>
  <c r="AF21" i="4"/>
  <c r="X21" i="4"/>
  <c r="P21" i="4"/>
  <c r="H21" i="4"/>
  <c r="AN20" i="4"/>
  <c r="AF20" i="4"/>
  <c r="X20" i="4"/>
  <c r="P20" i="4"/>
  <c r="H20" i="4"/>
  <c r="AN19" i="4"/>
  <c r="AF19" i="4"/>
  <c r="X19" i="4"/>
  <c r="P19" i="4"/>
  <c r="H19" i="4"/>
  <c r="AN18" i="4"/>
  <c r="AF18" i="4"/>
  <c r="X18" i="4"/>
  <c r="P18" i="4"/>
  <c r="H18" i="4"/>
  <c r="AN17" i="4"/>
  <c r="AF17" i="4"/>
  <c r="X17" i="4"/>
  <c r="P17" i="4"/>
  <c r="H17" i="4"/>
  <c r="AN16" i="4"/>
  <c r="AF16" i="4"/>
  <c r="X16" i="4"/>
  <c r="P16" i="4"/>
  <c r="H16" i="4"/>
  <c r="AN15" i="4"/>
  <c r="AF15" i="4"/>
  <c r="X15" i="4"/>
  <c r="P15" i="4"/>
  <c r="H15" i="4"/>
  <c r="M7" i="4"/>
  <c r="AN27" i="3"/>
  <c r="AF27" i="3"/>
  <c r="X27" i="3"/>
  <c r="P27" i="3"/>
  <c r="H27" i="3"/>
  <c r="AN26" i="3"/>
  <c r="AF26" i="3"/>
  <c r="X26" i="3"/>
  <c r="P26" i="3"/>
  <c r="H26" i="3"/>
  <c r="AN25" i="3"/>
  <c r="AF25" i="3"/>
  <c r="X25" i="3"/>
  <c r="P25" i="3"/>
  <c r="H25" i="3"/>
  <c r="AN24" i="3"/>
  <c r="AF24" i="3"/>
  <c r="X24" i="3"/>
  <c r="P24" i="3"/>
  <c r="H24" i="3"/>
  <c r="AN23" i="3"/>
  <c r="AF23" i="3"/>
  <c r="X23" i="3"/>
  <c r="P23" i="3"/>
  <c r="H23" i="3"/>
  <c r="AN22" i="3"/>
  <c r="AF22" i="3"/>
  <c r="X22" i="3"/>
  <c r="P22" i="3"/>
  <c r="H22" i="3"/>
  <c r="AN21" i="3"/>
  <c r="AF21" i="3"/>
  <c r="X21" i="3"/>
  <c r="P21" i="3"/>
  <c r="H21" i="3"/>
  <c r="AN20" i="3"/>
  <c r="AF20" i="3"/>
  <c r="X20" i="3"/>
  <c r="P20" i="3"/>
  <c r="H20" i="3"/>
  <c r="AN19" i="3"/>
  <c r="AF19" i="3"/>
  <c r="X19" i="3"/>
  <c r="P19" i="3"/>
  <c r="H19" i="3"/>
  <c r="AN18" i="3"/>
  <c r="AF18" i="3"/>
  <c r="X18" i="3"/>
  <c r="P18" i="3"/>
  <c r="H18" i="3"/>
  <c r="AN17" i="3"/>
  <c r="AF17" i="3"/>
  <c r="X17" i="3"/>
  <c r="P17" i="3"/>
  <c r="H17" i="3"/>
  <c r="AN16" i="3"/>
  <c r="AF16" i="3"/>
  <c r="X16" i="3"/>
  <c r="P16" i="3"/>
  <c r="H16" i="3"/>
  <c r="AN15" i="3"/>
  <c r="AF15" i="3"/>
  <c r="X15" i="3"/>
  <c r="P15" i="3"/>
  <c r="H15" i="3"/>
  <c r="M7" i="3"/>
  <c r="X61" i="2"/>
  <c r="P61" i="2"/>
  <c r="H61" i="2"/>
  <c r="X60" i="2"/>
  <c r="P60" i="2"/>
  <c r="H60" i="2"/>
  <c r="X59" i="2"/>
  <c r="P59" i="2"/>
  <c r="H59" i="2"/>
  <c r="X58" i="2"/>
  <c r="P58" i="2"/>
  <c r="H58" i="2"/>
  <c r="X57" i="2"/>
  <c r="P57" i="2"/>
  <c r="H57" i="2"/>
  <c r="X56" i="2"/>
  <c r="P56" i="2"/>
  <c r="H56" i="2"/>
  <c r="X55" i="2"/>
  <c r="P55" i="2"/>
  <c r="H55" i="2"/>
  <c r="X54" i="2"/>
  <c r="P54" i="2"/>
  <c r="H54" i="2"/>
  <c r="X53" i="2"/>
  <c r="P53" i="2"/>
  <c r="H53" i="2"/>
  <c r="X52" i="2"/>
  <c r="P52" i="2"/>
  <c r="H52" i="2"/>
  <c r="X51" i="2"/>
  <c r="P51" i="2"/>
  <c r="H51" i="2"/>
  <c r="X50" i="2"/>
  <c r="P50" i="2"/>
  <c r="H50" i="2"/>
  <c r="X49" i="2"/>
  <c r="P49" i="2"/>
  <c r="H49" i="2"/>
  <c r="X48" i="2"/>
  <c r="P48" i="2"/>
  <c r="H48" i="2"/>
  <c r="AF47" i="2"/>
  <c r="X47" i="2"/>
  <c r="P47" i="2"/>
  <c r="H47" i="2"/>
  <c r="AF46" i="2"/>
  <c r="X46" i="2"/>
  <c r="P46" i="2"/>
  <c r="H46" i="2"/>
  <c r="AF45" i="2"/>
  <c r="X45" i="2"/>
  <c r="P45" i="2"/>
  <c r="H45" i="2"/>
  <c r="AF44" i="2"/>
  <c r="X44" i="2"/>
  <c r="P44" i="2"/>
  <c r="H44" i="2"/>
  <c r="AF43" i="2"/>
  <c r="X43" i="2"/>
  <c r="P43" i="2"/>
  <c r="H43" i="2"/>
  <c r="AF42" i="2"/>
  <c r="X42" i="2"/>
  <c r="P42" i="2"/>
  <c r="H42" i="2"/>
  <c r="AF41" i="2"/>
  <c r="X41" i="2"/>
  <c r="P41" i="2"/>
  <c r="H41" i="2"/>
  <c r="AF40" i="2"/>
  <c r="X40" i="2"/>
  <c r="P40" i="2"/>
  <c r="H40" i="2"/>
  <c r="AN39" i="2"/>
  <c r="AF39" i="2"/>
  <c r="X39" i="2"/>
  <c r="P39" i="2"/>
  <c r="H39" i="2"/>
  <c r="AN38" i="2"/>
  <c r="AF38" i="2"/>
  <c r="X38" i="2"/>
  <c r="P38" i="2"/>
  <c r="H38" i="2"/>
  <c r="AN37" i="2"/>
  <c r="AF37" i="2"/>
  <c r="X37" i="2"/>
  <c r="P37" i="2"/>
  <c r="H37" i="2"/>
  <c r="AN36" i="2"/>
  <c r="AF36" i="2"/>
  <c r="X36" i="2"/>
  <c r="P36" i="2"/>
  <c r="H36" i="2"/>
  <c r="AN35" i="2"/>
  <c r="AF35" i="2"/>
  <c r="X35" i="2"/>
  <c r="P35" i="2"/>
  <c r="H35" i="2"/>
  <c r="AN34" i="2"/>
  <c r="AF34" i="2"/>
  <c r="X34" i="2"/>
  <c r="P34" i="2"/>
  <c r="H34" i="2"/>
  <c r="AN33" i="2"/>
  <c r="AF33" i="2"/>
  <c r="X33" i="2"/>
  <c r="P33" i="2"/>
  <c r="H33" i="2"/>
  <c r="AN32" i="2"/>
  <c r="AF32" i="2"/>
  <c r="X32" i="2"/>
  <c r="P32" i="2"/>
  <c r="H32" i="2"/>
  <c r="AN31" i="2"/>
  <c r="AF31" i="2"/>
  <c r="X31" i="2"/>
  <c r="P31" i="2"/>
  <c r="H31" i="2"/>
  <c r="AN30" i="2"/>
  <c r="AF30" i="2"/>
  <c r="X30" i="2"/>
  <c r="P30" i="2"/>
  <c r="H30" i="2"/>
  <c r="AN29" i="2"/>
  <c r="AF29" i="2"/>
  <c r="X29" i="2"/>
  <c r="P29" i="2"/>
  <c r="H29" i="2"/>
  <c r="AN28" i="2"/>
  <c r="AF28" i="2"/>
  <c r="X28" i="2"/>
  <c r="P28" i="2"/>
  <c r="H28" i="2"/>
  <c r="AN27" i="2"/>
  <c r="AF27" i="2"/>
  <c r="X27" i="2"/>
  <c r="P27" i="2"/>
  <c r="H27" i="2"/>
  <c r="AN26" i="2"/>
  <c r="AF26" i="2"/>
  <c r="X26" i="2"/>
  <c r="P26" i="2"/>
  <c r="H26" i="2"/>
  <c r="AN25" i="2"/>
  <c r="AF25" i="2"/>
  <c r="X25" i="2"/>
  <c r="P25" i="2"/>
  <c r="H25" i="2"/>
  <c r="AN24" i="2"/>
  <c r="AF24" i="2"/>
  <c r="X24" i="2"/>
  <c r="P24" i="2"/>
  <c r="H24" i="2"/>
  <c r="AN23" i="2"/>
  <c r="AF23" i="2"/>
  <c r="X23" i="2"/>
  <c r="P23" i="2"/>
  <c r="H23" i="2"/>
  <c r="AN22" i="2"/>
  <c r="AF22" i="2"/>
  <c r="X22" i="2"/>
  <c r="P22" i="2"/>
  <c r="H22" i="2"/>
  <c r="AN21" i="2"/>
  <c r="AF21" i="2"/>
  <c r="X21" i="2"/>
  <c r="P21" i="2"/>
  <c r="H21" i="2"/>
  <c r="AN20" i="2"/>
  <c r="AF20" i="2"/>
  <c r="X20" i="2"/>
  <c r="P20" i="2"/>
  <c r="H20" i="2"/>
  <c r="AN19" i="2"/>
  <c r="AF19" i="2"/>
  <c r="X19" i="2"/>
  <c r="P19" i="2"/>
  <c r="H19" i="2"/>
  <c r="AN18" i="2"/>
  <c r="AF18" i="2"/>
  <c r="X18" i="2"/>
  <c r="P18" i="2"/>
  <c r="H18" i="2"/>
  <c r="AN17" i="2"/>
  <c r="AF17" i="2"/>
  <c r="X17" i="2"/>
  <c r="P17" i="2"/>
  <c r="H17" i="2"/>
  <c r="AN16" i="2"/>
  <c r="AF16" i="2"/>
  <c r="X16" i="2"/>
  <c r="P16" i="2"/>
  <c r="H16" i="2"/>
  <c r="AN15" i="2"/>
  <c r="AF15" i="2"/>
  <c r="X15" i="2"/>
  <c r="P15" i="2"/>
  <c r="H15" i="2"/>
  <c r="M7" i="2"/>
  <c r="AF61" i="1"/>
  <c r="X61" i="1"/>
  <c r="P61" i="1"/>
  <c r="H61" i="1"/>
  <c r="AF60" i="1"/>
  <c r="X60" i="1"/>
  <c r="P60" i="1"/>
  <c r="H60" i="1"/>
  <c r="AF59" i="1"/>
  <c r="X59" i="1"/>
  <c r="P59" i="1"/>
  <c r="H59" i="1"/>
  <c r="AF58" i="1"/>
  <c r="X58" i="1"/>
  <c r="P58" i="1"/>
  <c r="H58" i="1"/>
  <c r="AF57" i="1"/>
  <c r="X57" i="1"/>
  <c r="P57" i="1"/>
  <c r="H57" i="1"/>
  <c r="AF56" i="1"/>
  <c r="X56" i="1"/>
  <c r="P56" i="1"/>
  <c r="H56" i="1"/>
  <c r="AF55" i="1"/>
  <c r="X55" i="1"/>
  <c r="P55" i="1"/>
  <c r="H55" i="1"/>
  <c r="AF54" i="1"/>
  <c r="X54" i="1"/>
  <c r="P54" i="1"/>
  <c r="H54" i="1"/>
  <c r="AF53" i="1"/>
  <c r="X53" i="1"/>
  <c r="P53" i="1"/>
  <c r="H53" i="1"/>
  <c r="AF52" i="1"/>
  <c r="X52" i="1"/>
  <c r="P52" i="1"/>
  <c r="H52" i="1"/>
  <c r="AN51" i="1"/>
  <c r="AF51" i="1"/>
  <c r="X51" i="1"/>
  <c r="P51" i="1"/>
  <c r="H51" i="1"/>
  <c r="AN50" i="1"/>
  <c r="AF50" i="1"/>
  <c r="X50" i="1"/>
  <c r="P50" i="1"/>
  <c r="H50" i="1"/>
  <c r="AN49" i="1"/>
  <c r="AF49" i="1"/>
  <c r="X49" i="1"/>
  <c r="P49" i="1"/>
  <c r="H49" i="1"/>
  <c r="AN48" i="1"/>
  <c r="AF48" i="1"/>
  <c r="X48" i="1"/>
  <c r="P48" i="1"/>
  <c r="H48" i="1"/>
  <c r="AN47" i="1"/>
  <c r="AF47" i="1"/>
  <c r="X47" i="1"/>
  <c r="P47" i="1"/>
  <c r="H47" i="1"/>
  <c r="AN46" i="1"/>
  <c r="AF46" i="1"/>
  <c r="X46" i="1"/>
  <c r="P46" i="1"/>
  <c r="H46" i="1"/>
  <c r="AN45" i="1"/>
  <c r="AF45" i="1"/>
  <c r="X45" i="1"/>
  <c r="P45" i="1"/>
  <c r="H45" i="1"/>
  <c r="AN44" i="1"/>
  <c r="AF44" i="1"/>
  <c r="X44" i="1"/>
  <c r="P44" i="1"/>
  <c r="H44" i="1"/>
  <c r="AN43" i="1"/>
  <c r="AF43" i="1"/>
  <c r="X43" i="1"/>
  <c r="P43" i="1"/>
  <c r="H43" i="1"/>
  <c r="AN42" i="1"/>
  <c r="AF42" i="1"/>
  <c r="X42" i="1"/>
  <c r="P42" i="1"/>
  <c r="H42" i="1"/>
  <c r="AN41" i="1"/>
  <c r="AF41" i="1"/>
  <c r="X41" i="1"/>
  <c r="P41" i="1"/>
  <c r="H41" i="1"/>
  <c r="AN40" i="1"/>
  <c r="AF40" i="1"/>
  <c r="X40" i="1"/>
  <c r="P40" i="1"/>
  <c r="H40" i="1"/>
  <c r="AN39" i="1"/>
  <c r="AF39" i="1"/>
  <c r="X39" i="1"/>
  <c r="P39" i="1"/>
  <c r="H39" i="1"/>
  <c r="AN38" i="1"/>
  <c r="AF38" i="1"/>
  <c r="X38" i="1"/>
  <c r="P38" i="1"/>
  <c r="H38" i="1"/>
  <c r="AN37" i="1"/>
  <c r="AF37" i="1"/>
  <c r="X37" i="1"/>
  <c r="P37" i="1"/>
  <c r="H37" i="1"/>
  <c r="AN36" i="1"/>
  <c r="AF36" i="1"/>
  <c r="X36" i="1"/>
  <c r="P36" i="1"/>
  <c r="H36" i="1"/>
  <c r="AN35" i="1"/>
  <c r="AF35" i="1"/>
  <c r="X35" i="1"/>
  <c r="P35" i="1"/>
  <c r="H35" i="1"/>
  <c r="AN34" i="1"/>
  <c r="AF34" i="1"/>
  <c r="X34" i="1"/>
  <c r="P34" i="1"/>
  <c r="H34" i="1"/>
  <c r="AN33" i="1"/>
  <c r="AF33" i="1"/>
  <c r="X33" i="1"/>
  <c r="P33" i="1"/>
  <c r="H33" i="1"/>
  <c r="AN32" i="1"/>
  <c r="AF32" i="1"/>
  <c r="X32" i="1"/>
  <c r="P32" i="1"/>
  <c r="H32" i="1"/>
  <c r="AN31" i="1"/>
  <c r="AF31" i="1"/>
  <c r="X31" i="1"/>
  <c r="P31" i="1"/>
  <c r="H31" i="1"/>
  <c r="AN30" i="1"/>
  <c r="AF30" i="1"/>
  <c r="X30" i="1"/>
  <c r="P30" i="1"/>
  <c r="H30" i="1"/>
  <c r="AN29" i="1"/>
  <c r="AF29" i="1"/>
  <c r="X29" i="1"/>
  <c r="P29" i="1"/>
  <c r="H29" i="1"/>
  <c r="AN28" i="1"/>
  <c r="AF28" i="1"/>
  <c r="X28" i="1"/>
  <c r="P28" i="1"/>
  <c r="H28" i="1"/>
  <c r="AN27" i="1"/>
  <c r="AF27" i="1"/>
  <c r="X27" i="1"/>
  <c r="P27" i="1"/>
  <c r="H27" i="1"/>
  <c r="AN26" i="1"/>
  <c r="AF26" i="1"/>
  <c r="X26" i="1"/>
  <c r="P26" i="1"/>
  <c r="H26" i="1"/>
  <c r="AN25" i="1"/>
  <c r="AF25" i="1"/>
  <c r="X25" i="1"/>
  <c r="P25" i="1"/>
  <c r="H25" i="1"/>
  <c r="AN24" i="1"/>
  <c r="AF24" i="1"/>
  <c r="X24" i="1"/>
  <c r="P24" i="1"/>
  <c r="H24" i="1"/>
  <c r="AN23" i="1"/>
  <c r="AF23" i="1"/>
  <c r="X23" i="1"/>
  <c r="P23" i="1"/>
  <c r="H23" i="1"/>
  <c r="AN22" i="1"/>
  <c r="AF22" i="1"/>
  <c r="X22" i="1"/>
  <c r="P22" i="1"/>
  <c r="H22" i="1"/>
  <c r="AN21" i="1"/>
  <c r="AF21" i="1"/>
  <c r="X21" i="1"/>
  <c r="P21" i="1"/>
  <c r="H21" i="1"/>
  <c r="AN20" i="1"/>
  <c r="AF20" i="1"/>
  <c r="X20" i="1"/>
  <c r="P20" i="1"/>
  <c r="H20" i="1"/>
  <c r="AN19" i="1"/>
  <c r="AF19" i="1"/>
  <c r="X19" i="1"/>
  <c r="P19" i="1"/>
  <c r="H19" i="1"/>
  <c r="AN18" i="1"/>
  <c r="AF18" i="1"/>
  <c r="X18" i="1"/>
  <c r="P18" i="1"/>
  <c r="H18" i="1"/>
  <c r="AN17" i="1"/>
  <c r="AF17" i="1"/>
  <c r="X17" i="1"/>
  <c r="P17" i="1"/>
  <c r="H17" i="1"/>
  <c r="AN16" i="1"/>
  <c r="AF16" i="1"/>
  <c r="X16" i="1"/>
  <c r="P16" i="1"/>
  <c r="H16" i="1"/>
  <c r="AN15" i="1"/>
  <c r="AF15" i="1"/>
  <c r="X15" i="1"/>
  <c r="P15" i="1"/>
  <c r="H15" i="1"/>
  <c r="M7" i="1"/>
</calcChain>
</file>

<file path=xl/sharedStrings.xml><?xml version="1.0" encoding="utf-8"?>
<sst xmlns="http://schemas.openxmlformats.org/spreadsheetml/2006/main" count="1324" uniqueCount="919">
  <si>
    <t>Поля для заполнения</t>
  </si>
  <si>
    <t xml:space="preserve">Задайте температуру воды на подаче - </t>
  </si>
  <si>
    <t>Информационное поле (не заполняется).</t>
  </si>
  <si>
    <t>Задайте температуру воды на обратке -</t>
  </si>
  <si>
    <t xml:space="preserve">Температурный напор - </t>
  </si>
  <si>
    <t xml:space="preserve">Задайте температуру в помещении - </t>
  </si>
  <si>
    <t>РС (РСК) 1-300</t>
  </si>
  <si>
    <t>РС (РСК) 2-300</t>
  </si>
  <si>
    <t>РС (РСК) 3-300</t>
  </si>
  <si>
    <t>РС (РСК) 4-300</t>
  </si>
  <si>
    <t>РС (РСК) 5-300</t>
  </si>
  <si>
    <t>Наименование</t>
  </si>
  <si>
    <t>Монтажная высота, мм</t>
  </si>
  <si>
    <t>Глубина, мм</t>
  </si>
  <si>
    <t>Кол-во секций, мм</t>
  </si>
  <si>
    <t>Длина, мм</t>
  </si>
  <si>
    <r>
      <t>Номинальный тепловой поток (ΔТ70</t>
    </r>
    <r>
      <rPr>
        <b/>
        <vertAlign val="superscript"/>
        <sz val="12"/>
        <color theme="1"/>
        <rFont val="Times New Roman"/>
        <family val="1"/>
        <charset val="204"/>
      </rPr>
      <t>0</t>
    </r>
    <r>
      <rPr>
        <b/>
        <sz val="12"/>
        <color theme="1"/>
        <rFont val="Times New Roman"/>
        <family val="1"/>
        <charset val="204"/>
      </rPr>
      <t>С), Вт</t>
    </r>
  </si>
  <si>
    <t>Расчетный тепловой поток, Вт</t>
  </si>
  <si>
    <t>В прайсе нет, но изготовление возможно.</t>
  </si>
  <si>
    <t>РС 1-300-4</t>
  </si>
  <si>
    <t>РС - 40 РСК - 42</t>
  </si>
  <si>
    <t>РС 2-300-4</t>
  </si>
  <si>
    <t>РС - 100 РСК - 102</t>
  </si>
  <si>
    <t>РС 3-300-4</t>
  </si>
  <si>
    <t>РС - 160 РСК - 162</t>
  </si>
  <si>
    <t>РС 4-300-4</t>
  </si>
  <si>
    <t>РС - 226 РСК - 230</t>
  </si>
  <si>
    <t>РС 5-300-4</t>
  </si>
  <si>
    <t>РС - 292 РСК - 298</t>
  </si>
  <si>
    <t>РС 1-300-5</t>
  </si>
  <si>
    <t>РС 2-300-5</t>
  </si>
  <si>
    <t>РС 3-300-5</t>
  </si>
  <si>
    <t>РС 4-300-5</t>
  </si>
  <si>
    <t>РС 5-300-5</t>
  </si>
  <si>
    <t>РС 1-300-6</t>
  </si>
  <si>
    <t>РС 2-300-6</t>
  </si>
  <si>
    <t>РС 3-300-6</t>
  </si>
  <si>
    <t>РС 4-300-6</t>
  </si>
  <si>
    <t>РС 5-300-6</t>
  </si>
  <si>
    <t>РС 1-300-7</t>
  </si>
  <si>
    <t>РС 2-300-7</t>
  </si>
  <si>
    <t>РС 3-300-7</t>
  </si>
  <si>
    <t>РС 4-300-7</t>
  </si>
  <si>
    <t>РС 5-300-7</t>
  </si>
  <si>
    <t>РС 1-300-8</t>
  </si>
  <si>
    <t>РС 2-300-8</t>
  </si>
  <si>
    <t xml:space="preserve"> PC 3-300-8</t>
  </si>
  <si>
    <t xml:space="preserve"> PC 4-300-8</t>
  </si>
  <si>
    <t xml:space="preserve"> PC 5-300-8</t>
  </si>
  <si>
    <t>РС 1-300-9</t>
  </si>
  <si>
    <t>РС 2-300-9</t>
  </si>
  <si>
    <t xml:space="preserve"> PC 3-300-9</t>
  </si>
  <si>
    <t xml:space="preserve"> PC 4-300-9</t>
  </si>
  <si>
    <t xml:space="preserve"> PC 5-300-9</t>
  </si>
  <si>
    <t>РС 1-300-10</t>
  </si>
  <si>
    <t>РС 2-300-10</t>
  </si>
  <si>
    <t xml:space="preserve"> PC 3-300-10</t>
  </si>
  <si>
    <t xml:space="preserve"> PC 4-300-10</t>
  </si>
  <si>
    <t xml:space="preserve"> PC 5-300-10</t>
  </si>
  <si>
    <t>РС 1-300-11</t>
  </si>
  <si>
    <t>РС 2-300-11</t>
  </si>
  <si>
    <t xml:space="preserve"> PC 3-300-11</t>
  </si>
  <si>
    <t xml:space="preserve"> PC 4-300-11</t>
  </si>
  <si>
    <t xml:space="preserve"> PC 5-300-11</t>
  </si>
  <si>
    <t>РС 1-300-12</t>
  </si>
  <si>
    <t>РС 2-300-12</t>
  </si>
  <si>
    <t xml:space="preserve"> PC 3-300-12</t>
  </si>
  <si>
    <t xml:space="preserve"> PC 4-300-12</t>
  </si>
  <si>
    <t xml:space="preserve"> PC 5-300-12</t>
  </si>
  <si>
    <t>РС 1-300-13</t>
  </si>
  <si>
    <t>РС 2-300-13</t>
  </si>
  <si>
    <t xml:space="preserve"> PC 3-300-13</t>
  </si>
  <si>
    <t xml:space="preserve"> PC 4-300-13</t>
  </si>
  <si>
    <t xml:space="preserve"> PC 5-300-13</t>
  </si>
  <si>
    <t>РС 1-300-14</t>
  </si>
  <si>
    <t>РС 2-300-14</t>
  </si>
  <si>
    <t xml:space="preserve"> PC 3-300-14</t>
  </si>
  <si>
    <t xml:space="preserve"> PC 4-300-14</t>
  </si>
  <si>
    <t xml:space="preserve"> PC 5-300-14</t>
  </si>
  <si>
    <t>РС 1-300-15</t>
  </si>
  <si>
    <t>РС 2-300-15</t>
  </si>
  <si>
    <t xml:space="preserve"> PC 3-300-15</t>
  </si>
  <si>
    <t xml:space="preserve"> PC 4-300-15</t>
  </si>
  <si>
    <t xml:space="preserve"> PC 5-300-15</t>
  </si>
  <si>
    <t>РС 1-300-16</t>
  </si>
  <si>
    <t>РС 2-300-16</t>
  </si>
  <si>
    <t xml:space="preserve"> PC 3-300-16</t>
  </si>
  <si>
    <t xml:space="preserve"> PC 4-300-16</t>
  </si>
  <si>
    <t xml:space="preserve"> PC 5-300-16</t>
  </si>
  <si>
    <t>РС 1-300-17</t>
  </si>
  <si>
    <t>РС 2-300-17</t>
  </si>
  <si>
    <t xml:space="preserve"> PC 3-300-17</t>
  </si>
  <si>
    <t xml:space="preserve"> PC 4-300-17</t>
  </si>
  <si>
    <t xml:space="preserve"> PC 5-300-17</t>
  </si>
  <si>
    <t>РС 1-300-18</t>
  </si>
  <si>
    <t>РС 2-300-18</t>
  </si>
  <si>
    <t xml:space="preserve"> PC 3-300-18</t>
  </si>
  <si>
    <t xml:space="preserve"> PC 4-300-18</t>
  </si>
  <si>
    <t xml:space="preserve"> PC 5-300-18</t>
  </si>
  <si>
    <t>РС 1-300-19</t>
  </si>
  <si>
    <t>РС 2-300-19</t>
  </si>
  <si>
    <t xml:space="preserve"> PC 3-300-19</t>
  </si>
  <si>
    <t xml:space="preserve"> PC 4-300-19</t>
  </si>
  <si>
    <t xml:space="preserve"> PC 5-300-19</t>
  </si>
  <si>
    <t>РС 1-300-20</t>
  </si>
  <si>
    <t>РС 2-300-20</t>
  </si>
  <si>
    <t xml:space="preserve"> PC 3-300-20</t>
  </si>
  <si>
    <t xml:space="preserve"> PC 4-300-20</t>
  </si>
  <si>
    <t xml:space="preserve"> PC 5-300-20</t>
  </si>
  <si>
    <t>РС 1-300-21</t>
  </si>
  <si>
    <t>РС 2-300-21</t>
  </si>
  <si>
    <t xml:space="preserve"> PC 3-300-21</t>
  </si>
  <si>
    <t xml:space="preserve"> PC 4-300-21</t>
  </si>
  <si>
    <t xml:space="preserve"> PC 5-300-21</t>
  </si>
  <si>
    <t>РС 1-300-22</t>
  </si>
  <si>
    <t>РС 2-300-22</t>
  </si>
  <si>
    <t xml:space="preserve"> PC 3-300-22</t>
  </si>
  <si>
    <t xml:space="preserve"> PC 4-300-22</t>
  </si>
  <si>
    <t xml:space="preserve"> PC 5-300-22</t>
  </si>
  <si>
    <t>РС 1-300-23</t>
  </si>
  <si>
    <t>РС 2-300-23</t>
  </si>
  <si>
    <t xml:space="preserve"> PC 3-300-23</t>
  </si>
  <si>
    <t xml:space="preserve"> PC 4-300-23</t>
  </si>
  <si>
    <t xml:space="preserve"> PC 5-300-23</t>
  </si>
  <si>
    <t>РС 1-300-24</t>
  </si>
  <si>
    <t>РС 2-300-24</t>
  </si>
  <si>
    <t xml:space="preserve"> PC 3-300-24</t>
  </si>
  <si>
    <t xml:space="preserve"> PC 4-300-24</t>
  </si>
  <si>
    <t xml:space="preserve"> PC 5-300-24</t>
  </si>
  <si>
    <t>РС 1-300-25</t>
  </si>
  <si>
    <t>РС 2-300-25</t>
  </si>
  <si>
    <t xml:space="preserve"> PC 3-300-25</t>
  </si>
  <si>
    <t xml:space="preserve"> PC 4-300-25</t>
  </si>
  <si>
    <t xml:space="preserve"> PC 5-300-25</t>
  </si>
  <si>
    <t>РС 1-300-26</t>
  </si>
  <si>
    <t>РС 2-300-26</t>
  </si>
  <si>
    <t xml:space="preserve"> PC 3-300-26</t>
  </si>
  <si>
    <t xml:space="preserve"> PC 4-300-26</t>
  </si>
  <si>
    <t xml:space="preserve"> PC 5-300-26</t>
  </si>
  <si>
    <t>РС 1-300-27</t>
  </si>
  <si>
    <t>РС 2-300-27</t>
  </si>
  <si>
    <t xml:space="preserve"> PC 3-300-27</t>
  </si>
  <si>
    <t xml:space="preserve"> PC 4-300-27</t>
  </si>
  <si>
    <t xml:space="preserve"> PC 5-300-27</t>
  </si>
  <si>
    <t>РС 1-300-28</t>
  </si>
  <si>
    <t>РС 2-300-28</t>
  </si>
  <si>
    <t xml:space="preserve"> PC 3-300-28</t>
  </si>
  <si>
    <t xml:space="preserve"> PC 4-300-28</t>
  </si>
  <si>
    <t xml:space="preserve"> PC 5-300-28</t>
  </si>
  <si>
    <t>РС 1-300-29</t>
  </si>
  <si>
    <t>РС 2-300-29</t>
  </si>
  <si>
    <t xml:space="preserve"> PC 3-300-29</t>
  </si>
  <si>
    <t xml:space="preserve"> PC 4-300-29</t>
  </si>
  <si>
    <t xml:space="preserve"> PC 5-300-29</t>
  </si>
  <si>
    <t>РС 1-300-30</t>
  </si>
  <si>
    <t>РС 2-300-30</t>
  </si>
  <si>
    <t xml:space="preserve"> PC 3-300-30</t>
  </si>
  <si>
    <t xml:space="preserve"> PC 4-300-30</t>
  </si>
  <si>
    <t xml:space="preserve"> PC 5-300-30</t>
  </si>
  <si>
    <t>РС 1-300-31</t>
  </si>
  <si>
    <t>РС 2-300-31</t>
  </si>
  <si>
    <t xml:space="preserve"> PC 3-300-31</t>
  </si>
  <si>
    <t xml:space="preserve"> PC 4-300-31</t>
  </si>
  <si>
    <t xml:space="preserve"> PC 5-300-31</t>
  </si>
  <si>
    <t>РС 1-300-32</t>
  </si>
  <si>
    <t>РС 2-300-32</t>
  </si>
  <si>
    <t xml:space="preserve"> PC 3-300-32</t>
  </si>
  <si>
    <t xml:space="preserve"> PC 4-300-32</t>
  </si>
  <si>
    <t xml:space="preserve"> PC 5-300-32</t>
  </si>
  <si>
    <t>РС 1-300-33</t>
  </si>
  <si>
    <t>РС 2-300-33</t>
  </si>
  <si>
    <t xml:space="preserve"> PC 3-300-33</t>
  </si>
  <si>
    <t xml:space="preserve"> PC 4-300-33</t>
  </si>
  <si>
    <t xml:space="preserve"> PC 5-300-33</t>
  </si>
  <si>
    <t>РС 1-300-34</t>
  </si>
  <si>
    <t>РС 2-300-34</t>
  </si>
  <si>
    <t xml:space="preserve"> PC 3-300-34</t>
  </si>
  <si>
    <t xml:space="preserve"> PC 4-300-34</t>
  </si>
  <si>
    <t xml:space="preserve"> PC 5-300-34</t>
  </si>
  <si>
    <t>РС 1-300-35</t>
  </si>
  <si>
    <t>РС 2-300-35</t>
  </si>
  <si>
    <t xml:space="preserve"> PC 3-300-35</t>
  </si>
  <si>
    <t xml:space="preserve"> PC 4-300-35</t>
  </si>
  <si>
    <t xml:space="preserve"> PC 5-300-35</t>
  </si>
  <si>
    <t>РС 1-300-36</t>
  </si>
  <si>
    <t>РС 2-300-36</t>
  </si>
  <si>
    <t xml:space="preserve"> PC 3-300-36</t>
  </si>
  <si>
    <t xml:space="preserve"> PC 4-300-36</t>
  </si>
  <si>
    <t xml:space="preserve"> PC 5-300-36</t>
  </si>
  <si>
    <t>РС 1-300-37</t>
  </si>
  <si>
    <t>РС 2-300-37</t>
  </si>
  <si>
    <t xml:space="preserve"> PC 3-300-37</t>
  </si>
  <si>
    <t xml:space="preserve"> PC 4-300-37</t>
  </si>
  <si>
    <t xml:space="preserve"> PC 5-300-37</t>
  </si>
  <si>
    <t>РС 1-300-38</t>
  </si>
  <si>
    <t>РС 2-300-38</t>
  </si>
  <si>
    <t xml:space="preserve"> PC 3-300-38</t>
  </si>
  <si>
    <t xml:space="preserve"> PC 4-300-38</t>
  </si>
  <si>
    <t xml:space="preserve"> PC 5-300-38</t>
  </si>
  <si>
    <t>РС 1-300-39</t>
  </si>
  <si>
    <t>РС 2-300-39</t>
  </si>
  <si>
    <t xml:space="preserve"> PC 3-300-39</t>
  </si>
  <si>
    <t xml:space="preserve"> PC 4-300-39</t>
  </si>
  <si>
    <t xml:space="preserve"> PC 5-300-39</t>
  </si>
  <si>
    <t>РС 1-300-40</t>
  </si>
  <si>
    <t>РС 2-300-40</t>
  </si>
  <si>
    <t xml:space="preserve"> PC 3-300-40</t>
  </si>
  <si>
    <t xml:space="preserve"> PC 4-300-40</t>
  </si>
  <si>
    <t xml:space="preserve"> PC 5-300-40</t>
  </si>
  <si>
    <t>РС 1-300-41</t>
  </si>
  <si>
    <t>РС 2-300-41</t>
  </si>
  <si>
    <t xml:space="preserve"> PC 3-300-41</t>
  </si>
  <si>
    <t xml:space="preserve"> PC 4-300-41</t>
  </si>
  <si>
    <t>РС 1-300-42</t>
  </si>
  <si>
    <t>РС 2-300-42</t>
  </si>
  <si>
    <t xml:space="preserve"> PC 3-300-42</t>
  </si>
  <si>
    <t xml:space="preserve"> PC 4-300-42</t>
  </si>
  <si>
    <t>РС 1-300-43</t>
  </si>
  <si>
    <t>РС 2-300-43</t>
  </si>
  <si>
    <t xml:space="preserve"> PC 3-300-43</t>
  </si>
  <si>
    <t xml:space="preserve"> PC 4-300-43</t>
  </si>
  <si>
    <t>РС 1-300-44</t>
  </si>
  <si>
    <t>РС 2-300-44</t>
  </si>
  <si>
    <t xml:space="preserve"> PC 3-300-44</t>
  </si>
  <si>
    <t xml:space="preserve"> PC 4-300-44</t>
  </si>
  <si>
    <t>РС 1-300-45</t>
  </si>
  <si>
    <t>РС 2-300-45</t>
  </si>
  <si>
    <t xml:space="preserve"> PC 3-300-45</t>
  </si>
  <si>
    <t xml:space="preserve"> PC 4-300-45</t>
  </si>
  <si>
    <t>РС 1-300-46</t>
  </si>
  <si>
    <t>РС 2-300-46</t>
  </si>
  <si>
    <t xml:space="preserve"> PC 3-300-46</t>
  </si>
  <si>
    <t xml:space="preserve"> PC 4-300-46</t>
  </si>
  <si>
    <t>РС 1-300-47</t>
  </si>
  <si>
    <t>РС 2-300-47</t>
  </si>
  <si>
    <t xml:space="preserve"> PC 3-300-47</t>
  </si>
  <si>
    <t xml:space="preserve"> PC 4-300-47</t>
  </si>
  <si>
    <t>РС 1-300-48</t>
  </si>
  <si>
    <t>РС 2-300-48</t>
  </si>
  <si>
    <t xml:space="preserve"> PC 3-300-48</t>
  </si>
  <si>
    <t xml:space="preserve"> PC 4-300-48</t>
  </si>
  <si>
    <t>РС 1-300-49</t>
  </si>
  <si>
    <t>РС 2-300-49</t>
  </si>
  <si>
    <t xml:space="preserve"> PC 3-300-49</t>
  </si>
  <si>
    <t xml:space="preserve"> PC 4-300-49</t>
  </si>
  <si>
    <t>РС 1-300-50</t>
  </si>
  <si>
    <t>РС 2-300-50</t>
  </si>
  <si>
    <t xml:space="preserve"> PC 3-300-50</t>
  </si>
  <si>
    <t xml:space="preserve"> PC 4-300-50</t>
  </si>
  <si>
    <t>РС (РСК) 1-500</t>
  </si>
  <si>
    <t>РС (РСК) 2-500</t>
  </si>
  <si>
    <t>РС (РСК) 3-500</t>
  </si>
  <si>
    <t>РС (РСК) 4-500</t>
  </si>
  <si>
    <t>РС (РСК) 5-500</t>
  </si>
  <si>
    <t>РС 1-500-4</t>
  </si>
  <si>
    <t>РС 2-500-4</t>
  </si>
  <si>
    <t>РС 3-500-4</t>
  </si>
  <si>
    <t>РС 4-500-4</t>
  </si>
  <si>
    <t>РС 5-500-4</t>
  </si>
  <si>
    <t>РС 1-500-5</t>
  </si>
  <si>
    <t>РС 2-500-5</t>
  </si>
  <si>
    <t>РС 3-500-5</t>
  </si>
  <si>
    <t>РС 4-500-5</t>
  </si>
  <si>
    <t>РС 5-500-5</t>
  </si>
  <si>
    <t>РС 1-500-6</t>
  </si>
  <si>
    <t>РС 2-500-6</t>
  </si>
  <si>
    <t>РС 3-500-6</t>
  </si>
  <si>
    <t>РС 4-500-6</t>
  </si>
  <si>
    <t>РС 5-500-6</t>
  </si>
  <si>
    <t>РС 1-500-7</t>
  </si>
  <si>
    <t>РС 2-500-7</t>
  </si>
  <si>
    <t>РС 3-500-7</t>
  </si>
  <si>
    <t>РС 4-500-7</t>
  </si>
  <si>
    <t>РС 5-500-7</t>
  </si>
  <si>
    <t>РС 1-500-8</t>
  </si>
  <si>
    <t>РС 2-500-8</t>
  </si>
  <si>
    <t xml:space="preserve"> PC 3-500-8</t>
  </si>
  <si>
    <t xml:space="preserve"> PC 4-500-8</t>
  </si>
  <si>
    <t xml:space="preserve"> PC 5-500-8</t>
  </si>
  <si>
    <t>РС 1-500-9</t>
  </si>
  <si>
    <t>РС 2-500-9</t>
  </si>
  <si>
    <t xml:space="preserve"> PC 3-500-9</t>
  </si>
  <si>
    <t xml:space="preserve"> PC 4-500-9</t>
  </si>
  <si>
    <t xml:space="preserve"> PC 5-500-9</t>
  </si>
  <si>
    <t>РС 1-500-10</t>
  </si>
  <si>
    <t>РС 2-500-10</t>
  </si>
  <si>
    <t xml:space="preserve"> PC 3-500-10</t>
  </si>
  <si>
    <t xml:space="preserve"> PC 4-500-10</t>
  </si>
  <si>
    <t xml:space="preserve"> PC 5-500-10</t>
  </si>
  <si>
    <t>РС 1-500-11</t>
  </si>
  <si>
    <t>РС 2-500-11</t>
  </si>
  <si>
    <t xml:space="preserve"> PC 3-500-11</t>
  </si>
  <si>
    <t xml:space="preserve"> PC 4-500-11</t>
  </si>
  <si>
    <t xml:space="preserve"> PC 5-500-11</t>
  </si>
  <si>
    <t>РС 1-500-12</t>
  </si>
  <si>
    <t>РС 2-500-12</t>
  </si>
  <si>
    <t xml:space="preserve"> PC 3-500-12</t>
  </si>
  <si>
    <t xml:space="preserve"> PC 4-500-12</t>
  </si>
  <si>
    <t xml:space="preserve"> PC 5-500-12</t>
  </si>
  <si>
    <t>РС 1-500-13</t>
  </si>
  <si>
    <t>РС 2-500-13</t>
  </si>
  <si>
    <t xml:space="preserve"> PC 3-500-13</t>
  </si>
  <si>
    <t xml:space="preserve"> PC 4-500-13</t>
  </si>
  <si>
    <t xml:space="preserve"> PC 5-500-13</t>
  </si>
  <si>
    <t>РС 1-500-14</t>
  </si>
  <si>
    <t>РС 2-500-14</t>
  </si>
  <si>
    <t xml:space="preserve"> PC 3-500-14</t>
  </si>
  <si>
    <t xml:space="preserve"> PC 4-500-14</t>
  </si>
  <si>
    <t xml:space="preserve"> PC 5-500-14</t>
  </si>
  <si>
    <t>РС 1-500-15</t>
  </si>
  <si>
    <t>РС 2-500-15</t>
  </si>
  <si>
    <t xml:space="preserve"> PC 3-500-15</t>
  </si>
  <si>
    <t xml:space="preserve"> PC 4-500-15</t>
  </si>
  <si>
    <t xml:space="preserve"> PC 5-500-15</t>
  </si>
  <si>
    <t>РС 1-500-16</t>
  </si>
  <si>
    <t>РС 2-500-16</t>
  </si>
  <si>
    <t xml:space="preserve"> PC 3-500-16</t>
  </si>
  <si>
    <t xml:space="preserve"> PC 4-500-16</t>
  </si>
  <si>
    <t xml:space="preserve"> PC 5-500-16</t>
  </si>
  <si>
    <t>РС 1-500-17</t>
  </si>
  <si>
    <t>РС 2-500-17</t>
  </si>
  <si>
    <t xml:space="preserve"> PC 3-500-17</t>
  </si>
  <si>
    <t xml:space="preserve"> PC 4-500-17</t>
  </si>
  <si>
    <t xml:space="preserve"> PC 5-500-17</t>
  </si>
  <si>
    <t>РС 1-500-18</t>
  </si>
  <si>
    <t>РС 2-500-18</t>
  </si>
  <si>
    <t xml:space="preserve"> PC 3-500-18</t>
  </si>
  <si>
    <t xml:space="preserve"> PC 4-500-18</t>
  </si>
  <si>
    <t xml:space="preserve"> PC 5-500-18</t>
  </si>
  <si>
    <t>РС 1-500-19</t>
  </si>
  <si>
    <t>РС 2-500-19</t>
  </si>
  <si>
    <t xml:space="preserve"> PC 3-500-19</t>
  </si>
  <si>
    <t xml:space="preserve"> PC 4-500-19</t>
  </si>
  <si>
    <t xml:space="preserve"> PC 5-500-19</t>
  </si>
  <si>
    <t>РС 1-500-20</t>
  </si>
  <si>
    <t>РС 2-500-20</t>
  </si>
  <si>
    <t xml:space="preserve"> PC 3-500-20</t>
  </si>
  <si>
    <t xml:space="preserve"> PC 4-500-20</t>
  </si>
  <si>
    <t xml:space="preserve"> PC 5-500-20</t>
  </si>
  <si>
    <t>РС 1-500-21</t>
  </si>
  <si>
    <t>РС 2-500-21</t>
  </si>
  <si>
    <t xml:space="preserve"> PC 3-500-21</t>
  </si>
  <si>
    <t xml:space="preserve"> PC 4-500-21</t>
  </si>
  <si>
    <t xml:space="preserve"> PC 5-500-21</t>
  </si>
  <si>
    <t>РС 1-500-22</t>
  </si>
  <si>
    <t>РС 2-500-22</t>
  </si>
  <si>
    <t xml:space="preserve"> PC 3-500-22</t>
  </si>
  <si>
    <t xml:space="preserve"> PC 4-500-22</t>
  </si>
  <si>
    <t xml:space="preserve"> PC 5-500-22</t>
  </si>
  <si>
    <t>РС 1-500-23</t>
  </si>
  <si>
    <t>РС 2-500-23</t>
  </si>
  <si>
    <t xml:space="preserve"> PC 3-500-23</t>
  </si>
  <si>
    <t xml:space="preserve"> PC 4-500-23</t>
  </si>
  <si>
    <t xml:space="preserve"> PC 5-500-23</t>
  </si>
  <si>
    <t>РС 1-500-24</t>
  </si>
  <si>
    <t>РС 2-500-24</t>
  </si>
  <si>
    <t xml:space="preserve"> PC 3-500-24</t>
  </si>
  <si>
    <t xml:space="preserve"> PC 4-500-24</t>
  </si>
  <si>
    <t xml:space="preserve"> PC 5-500-24</t>
  </si>
  <si>
    <t>РС 1-500-25</t>
  </si>
  <si>
    <t>РС 2-500-25</t>
  </si>
  <si>
    <t xml:space="preserve"> PC 3-500-25</t>
  </si>
  <si>
    <t xml:space="preserve"> PC 4-500-25</t>
  </si>
  <si>
    <t xml:space="preserve"> PC 5-500-25</t>
  </si>
  <si>
    <t>РС 1-500-26</t>
  </si>
  <si>
    <t>РС 2-500-26</t>
  </si>
  <si>
    <t xml:space="preserve"> PC 3-500-26</t>
  </si>
  <si>
    <t xml:space="preserve"> PC 4-500-26</t>
  </si>
  <si>
    <t xml:space="preserve"> PC 5-500-26</t>
  </si>
  <si>
    <t>РС 1-500-27</t>
  </si>
  <si>
    <t>РС 2-500-27</t>
  </si>
  <si>
    <t xml:space="preserve"> PC 3-500-27</t>
  </si>
  <si>
    <t xml:space="preserve"> PC 4-500-27</t>
  </si>
  <si>
    <t xml:space="preserve"> PC 5-500-27</t>
  </si>
  <si>
    <t>РС 1-500-28</t>
  </si>
  <si>
    <t>РС 2-500-28</t>
  </si>
  <si>
    <t xml:space="preserve"> PC 3-500-28</t>
  </si>
  <si>
    <t xml:space="preserve"> PC 4-500-28</t>
  </si>
  <si>
    <t xml:space="preserve"> PC 5-500-28</t>
  </si>
  <si>
    <t>РС 1-500-29</t>
  </si>
  <si>
    <t>РС 2-500-29</t>
  </si>
  <si>
    <t xml:space="preserve"> PC 3-500-29</t>
  </si>
  <si>
    <t xml:space="preserve"> PC 4-500-29</t>
  </si>
  <si>
    <t>РС 1-500-30</t>
  </si>
  <si>
    <t>РС 2-500-30</t>
  </si>
  <si>
    <t xml:space="preserve"> PC 3-500-30</t>
  </si>
  <si>
    <t xml:space="preserve"> PC 4-500-30</t>
  </si>
  <si>
    <t>РС 1-500-31</t>
  </si>
  <si>
    <t>РС 2-500-31</t>
  </si>
  <si>
    <t xml:space="preserve"> PC 3-500-31</t>
  </si>
  <si>
    <t xml:space="preserve"> PC 4-500-31</t>
  </si>
  <si>
    <t>РС 1-500-32</t>
  </si>
  <si>
    <t>РС 2-500-32</t>
  </si>
  <si>
    <t xml:space="preserve"> PC 3-500-32</t>
  </si>
  <si>
    <t xml:space="preserve"> PC 4-500-32</t>
  </si>
  <si>
    <t>РС 1-500-33</t>
  </si>
  <si>
    <t>РС 2-500-33</t>
  </si>
  <si>
    <t xml:space="preserve"> PC 3-500-33</t>
  </si>
  <si>
    <t xml:space="preserve"> PC 4-500-33</t>
  </si>
  <si>
    <t>РС 1-500-34</t>
  </si>
  <si>
    <t>РС 2-500-34</t>
  </si>
  <si>
    <t xml:space="preserve"> PC 3-500-34</t>
  </si>
  <si>
    <t xml:space="preserve"> PC 4-500-34</t>
  </si>
  <si>
    <t>РС 1-500-35</t>
  </si>
  <si>
    <t>РС 2-500-35</t>
  </si>
  <si>
    <t xml:space="preserve"> PC 3-500-35</t>
  </si>
  <si>
    <t xml:space="preserve"> PC 4-500-35</t>
  </si>
  <si>
    <t>РС 1-500-36</t>
  </si>
  <si>
    <t>РС 2-500-36</t>
  </si>
  <si>
    <t xml:space="preserve"> PC 3-500-36</t>
  </si>
  <si>
    <t xml:space="preserve"> PC 4-500-36</t>
  </si>
  <si>
    <t>РС 1-500-37</t>
  </si>
  <si>
    <t>РС 2-500-37</t>
  </si>
  <si>
    <t xml:space="preserve"> PC 3-500-37</t>
  </si>
  <si>
    <t>РС 1-500-38</t>
  </si>
  <si>
    <t>РС 2-500-38</t>
  </si>
  <si>
    <t xml:space="preserve"> PC 3-500-38</t>
  </si>
  <si>
    <t>РС 1-500-39</t>
  </si>
  <si>
    <t>РС 2-500-39</t>
  </si>
  <si>
    <t xml:space="preserve"> PC 3-500-39</t>
  </si>
  <si>
    <t>РС 1-500-40</t>
  </si>
  <si>
    <t>РС 2-500-40</t>
  </si>
  <si>
    <t xml:space="preserve"> PC 3-500-40</t>
  </si>
  <si>
    <t>РС 1-500-41</t>
  </si>
  <si>
    <t>РС 2-500-41</t>
  </si>
  <si>
    <t xml:space="preserve"> PC 3-500-41</t>
  </si>
  <si>
    <t>РС 1-500-42</t>
  </si>
  <si>
    <t>РС 2-500-42</t>
  </si>
  <si>
    <t xml:space="preserve"> PC 3-500-42</t>
  </si>
  <si>
    <t>РС 1-500-43</t>
  </si>
  <si>
    <t>РС 2-500-43</t>
  </si>
  <si>
    <t xml:space="preserve"> PC 3-500-43</t>
  </si>
  <si>
    <t>РС 1-500-44</t>
  </si>
  <si>
    <t>РС 2-500-44</t>
  </si>
  <si>
    <t xml:space="preserve"> PC 3-500-44</t>
  </si>
  <si>
    <t>РС 1-500-45</t>
  </si>
  <si>
    <t>РС 2-500-45</t>
  </si>
  <si>
    <t xml:space="preserve"> PC 3-500-45</t>
  </si>
  <si>
    <t>РС 1-500-46</t>
  </si>
  <si>
    <t>РС 2-500-46</t>
  </si>
  <si>
    <t xml:space="preserve"> PC 3-500-46</t>
  </si>
  <si>
    <t>РС 1-500-47</t>
  </si>
  <si>
    <t>РС 2-500-47</t>
  </si>
  <si>
    <t xml:space="preserve"> PC 3-500-47</t>
  </si>
  <si>
    <t>РС 1-500-48</t>
  </si>
  <si>
    <t>РС 2-500-48</t>
  </si>
  <si>
    <t xml:space="preserve"> PC 3-500-48</t>
  </si>
  <si>
    <t>РС 1-500-49</t>
  </si>
  <si>
    <t>РС 2-500-49</t>
  </si>
  <si>
    <t xml:space="preserve"> PC 3-500-49</t>
  </si>
  <si>
    <t>РС 1-500-50</t>
  </si>
  <si>
    <t>РС 2-500-50</t>
  </si>
  <si>
    <t xml:space="preserve"> PC 3-500-50</t>
  </si>
  <si>
    <t>РС (РСК) 1-750</t>
  </si>
  <si>
    <t>РС (РСК) 2-750</t>
  </si>
  <si>
    <t>РС (РСК) 3-750</t>
  </si>
  <si>
    <t>РС (РСК) 4-750</t>
  </si>
  <si>
    <t>РС (РСК) 5-750</t>
  </si>
  <si>
    <t>РС 1-750-4</t>
  </si>
  <si>
    <t>РС 2-750-4</t>
  </si>
  <si>
    <t>РС 3-750-4</t>
  </si>
  <si>
    <t>РС 4-750-4</t>
  </si>
  <si>
    <t>РС 5-750-4</t>
  </si>
  <si>
    <t>РС 1-750-5</t>
  </si>
  <si>
    <t>РС 2-750-5</t>
  </si>
  <si>
    <t>РС 3-750-5</t>
  </si>
  <si>
    <t>РС 4-750-5</t>
  </si>
  <si>
    <t>РС 5-750-5</t>
  </si>
  <si>
    <t>РС 1-750-6</t>
  </si>
  <si>
    <t>РС 2-750-6</t>
  </si>
  <si>
    <t>РС 3-750-6</t>
  </si>
  <si>
    <t>РС 4-750-6</t>
  </si>
  <si>
    <t>РС 5-750-6</t>
  </si>
  <si>
    <t>РС 1-750-7</t>
  </si>
  <si>
    <t>РС 2-750-7</t>
  </si>
  <si>
    <t>РС 3-750-7</t>
  </si>
  <si>
    <t>РС 4-750-7</t>
  </si>
  <si>
    <t>РС 5-750-7</t>
  </si>
  <si>
    <t>РС 1-750-8</t>
  </si>
  <si>
    <t>РС 2-750-8</t>
  </si>
  <si>
    <t>РС 3-750-8</t>
  </si>
  <si>
    <t>РС 4-750-8</t>
  </si>
  <si>
    <t>РС 5-750-8</t>
  </si>
  <si>
    <t>РС 1-750-9</t>
  </si>
  <si>
    <t>РС 2-750-9</t>
  </si>
  <si>
    <t>РС 3-750-9</t>
  </si>
  <si>
    <t>РС 4-750-9</t>
  </si>
  <si>
    <t>РС 5-750-9</t>
  </si>
  <si>
    <t>РС 1-750-10</t>
  </si>
  <si>
    <t>РС 2-750-10</t>
  </si>
  <si>
    <t>РС 3-750-10</t>
  </si>
  <si>
    <t>РС 4-750-10</t>
  </si>
  <si>
    <t>РС 5-750-10</t>
  </si>
  <si>
    <t>РС 1-750-11</t>
  </si>
  <si>
    <t>РС 2-750-11</t>
  </si>
  <si>
    <t>РС 3-750-11</t>
  </si>
  <si>
    <t>РС 4-750-11</t>
  </si>
  <si>
    <t>РС 5-750-11</t>
  </si>
  <si>
    <t>РС 1-750-12</t>
  </si>
  <si>
    <t>РС 2-750-12</t>
  </si>
  <si>
    <t>РС 3-750-12</t>
  </si>
  <si>
    <t>РС 4-750-12</t>
  </si>
  <si>
    <t>РС 5-750-12</t>
  </si>
  <si>
    <t>РС 1-750-13</t>
  </si>
  <si>
    <t>РС 2-750-13</t>
  </si>
  <si>
    <t>РС 3-750-13</t>
  </si>
  <si>
    <t>РС 4-750-13</t>
  </si>
  <si>
    <t>РС 5-750-13</t>
  </si>
  <si>
    <t>РС 1-750-14</t>
  </si>
  <si>
    <t>РС 2-750-14</t>
  </si>
  <si>
    <t>РС 3-750-14</t>
  </si>
  <si>
    <t>РС 4-750-14</t>
  </si>
  <si>
    <t>РС 5-750-14</t>
  </si>
  <si>
    <t>РС 1-750-15</t>
  </si>
  <si>
    <t>РС 2-750-15</t>
  </si>
  <si>
    <t>РС 3-750-15</t>
  </si>
  <si>
    <t>РС 4-750-15</t>
  </si>
  <si>
    <t>РС 5-750-15</t>
  </si>
  <si>
    <t>РС 1-750-16</t>
  </si>
  <si>
    <t>РС 2-750-16</t>
  </si>
  <si>
    <t>РС 3-750-16</t>
  </si>
  <si>
    <t>РС 4-750-16</t>
  </si>
  <si>
    <t>РС 5-750-16</t>
  </si>
  <si>
    <t>РС (РСК) 1-900</t>
  </si>
  <si>
    <t>РС (РСК) 2-900</t>
  </si>
  <si>
    <t>РС (РСК) 3-900</t>
  </si>
  <si>
    <t>РС (РСК) 4-900</t>
  </si>
  <si>
    <t>РС (РСК) 5-900</t>
  </si>
  <si>
    <t>РС 1-900-4</t>
  </si>
  <si>
    <t>РС 2-900-4</t>
  </si>
  <si>
    <t>РС 3-900-4</t>
  </si>
  <si>
    <t>РС 4-900-4</t>
  </si>
  <si>
    <t>РС 5-900-4</t>
  </si>
  <si>
    <t>РС 1-900-5</t>
  </si>
  <si>
    <t>РС 2-900-5</t>
  </si>
  <si>
    <t>РС 3-900-5</t>
  </si>
  <si>
    <t>РС 4-900-5</t>
  </si>
  <si>
    <t>РС 5-900-5</t>
  </si>
  <si>
    <t>РС 1-900-6</t>
  </si>
  <si>
    <t>РС 2-900-6</t>
  </si>
  <si>
    <t>РС 3-900-6</t>
  </si>
  <si>
    <t>РС 4-900-6</t>
  </si>
  <si>
    <t>РС 5-900-6</t>
  </si>
  <si>
    <t>РС 1-900-7</t>
  </si>
  <si>
    <t>РС 2-900-7</t>
  </si>
  <si>
    <t>РС 3-900-7</t>
  </si>
  <si>
    <t>РС 4-900-7</t>
  </si>
  <si>
    <t>РС 5-900-7</t>
  </si>
  <si>
    <t>РС 1-900-8</t>
  </si>
  <si>
    <t>РС 2-900-8</t>
  </si>
  <si>
    <t>РС 3-900-8</t>
  </si>
  <si>
    <t>РС 4-900-8</t>
  </si>
  <si>
    <t>РС 5-900-8</t>
  </si>
  <si>
    <t>РС 1-900-9</t>
  </si>
  <si>
    <t>РС 2-900-9</t>
  </si>
  <si>
    <t>РС 3-900-9</t>
  </si>
  <si>
    <t>РС 4-900-9</t>
  </si>
  <si>
    <t>РС 5-900-9</t>
  </si>
  <si>
    <t>РС 1-900-10</t>
  </si>
  <si>
    <t>РС 2-900-10</t>
  </si>
  <si>
    <t>РС 3-900-10</t>
  </si>
  <si>
    <t>РС 4-900-10</t>
  </si>
  <si>
    <t>РС 5-900-10</t>
  </si>
  <si>
    <t>РС 1-900-11</t>
  </si>
  <si>
    <t>РС 2-900-11</t>
  </si>
  <si>
    <t>РС 3-900-11</t>
  </si>
  <si>
    <t>РС 4-900-11</t>
  </si>
  <si>
    <t>РС 5-900-11</t>
  </si>
  <si>
    <t>РС 1-900-12</t>
  </si>
  <si>
    <t>РС 2-900-12</t>
  </si>
  <si>
    <t>РС 3-900-12</t>
  </si>
  <si>
    <t>РС 4-900-12</t>
  </si>
  <si>
    <t>РС 5-900-12</t>
  </si>
  <si>
    <t>РС 1-900-13</t>
  </si>
  <si>
    <t>РС 2-900-13</t>
  </si>
  <si>
    <t>РС 3-900-13</t>
  </si>
  <si>
    <t>РС 4-900-13</t>
  </si>
  <si>
    <t>РС 5-900-13</t>
  </si>
  <si>
    <t>РС 1-900-14</t>
  </si>
  <si>
    <t>РС 2-900-14</t>
  </si>
  <si>
    <t>РС 3-900-14</t>
  </si>
  <si>
    <t>РС 4-900-14</t>
  </si>
  <si>
    <t>РС 5-900-14</t>
  </si>
  <si>
    <t>РС 1-900-15</t>
  </si>
  <si>
    <t>РС 2-900-15</t>
  </si>
  <si>
    <t>РС 3-900-15</t>
  </si>
  <si>
    <t>РС 4-900-15</t>
  </si>
  <si>
    <t>РС 5-900-15</t>
  </si>
  <si>
    <t>РС 1-900-16</t>
  </si>
  <si>
    <t>РС 2-900-16</t>
  </si>
  <si>
    <t>РС 3-900-16</t>
  </si>
  <si>
    <t>РС 4-900-16</t>
  </si>
  <si>
    <t>РС 5-900-16</t>
  </si>
  <si>
    <t>РС (РСК) 1-1000</t>
  </si>
  <si>
    <t>РС (РСК) 2-1000</t>
  </si>
  <si>
    <t>РС (РСК) 3-1000</t>
  </si>
  <si>
    <t>РС (РСК) 4-1000</t>
  </si>
  <si>
    <t>РС (РСК) 5-1000</t>
  </si>
  <si>
    <t>РС 1-1000-4</t>
  </si>
  <si>
    <t>РС 2-1000-4</t>
  </si>
  <si>
    <t>РС 3-1000-4</t>
  </si>
  <si>
    <t>РС 4-1000-4</t>
  </si>
  <si>
    <t>РС 5-1000-4</t>
  </si>
  <si>
    <t>РС 1-1000-5</t>
  </si>
  <si>
    <t>РС 2-1000-5</t>
  </si>
  <si>
    <t>РС 3-1000-5</t>
  </si>
  <si>
    <t>РС 4-1000-5</t>
  </si>
  <si>
    <t>РС 5-1000-5</t>
  </si>
  <si>
    <t>РС 1-1000-6</t>
  </si>
  <si>
    <t>РС 2-1000-6</t>
  </si>
  <si>
    <t>РС 3-1000-6</t>
  </si>
  <si>
    <t>РС 4-1000-6</t>
  </si>
  <si>
    <t>РС 5-1000-6</t>
  </si>
  <si>
    <t>РС 1-1000-7</t>
  </si>
  <si>
    <t>РС 2-1000-7</t>
  </si>
  <si>
    <t>РС 3-1000-7</t>
  </si>
  <si>
    <t>РС 4-1000-7</t>
  </si>
  <si>
    <t>РС 5-1000-7</t>
  </si>
  <si>
    <t>РС 1-1000-8</t>
  </si>
  <si>
    <t>РС 2-1000-8</t>
  </si>
  <si>
    <t>РС 3-1000-8</t>
  </si>
  <si>
    <t>РС 4-1000-8</t>
  </si>
  <si>
    <t>РС 5-1000-8</t>
  </si>
  <si>
    <t>РС 1-1000-9</t>
  </si>
  <si>
    <t>РС 2-1000-9</t>
  </si>
  <si>
    <t>РС 3-1000-9</t>
  </si>
  <si>
    <t>РС 4-1000-9</t>
  </si>
  <si>
    <t>РС 5-1000-9</t>
  </si>
  <si>
    <t>РС 1-1000-10</t>
  </si>
  <si>
    <t>РС 2-1000-10</t>
  </si>
  <si>
    <t>РС 3-1000-10</t>
  </si>
  <si>
    <t>РС 4-1000-10</t>
  </si>
  <si>
    <t>РС 5-1000-10</t>
  </si>
  <si>
    <t>РС 1-1000-11</t>
  </si>
  <si>
    <t>РС 2-1000-11</t>
  </si>
  <si>
    <t>РС 3-1000-11</t>
  </si>
  <si>
    <t>РС 4-1000-11</t>
  </si>
  <si>
    <t>РС 5-1000-11</t>
  </si>
  <si>
    <t>РС 1-1000-12</t>
  </si>
  <si>
    <t>РС 2-1000-12</t>
  </si>
  <si>
    <t>РС 3-1000-12</t>
  </si>
  <si>
    <t>РС 4-1000-12</t>
  </si>
  <si>
    <t>РС 5-1000-12</t>
  </si>
  <si>
    <t>РС 1-1000-13</t>
  </si>
  <si>
    <t>РС 2-1000-13</t>
  </si>
  <si>
    <t>РС 3-1000-13</t>
  </si>
  <si>
    <t>РС 4-1000-13</t>
  </si>
  <si>
    <t>РС 5-1000-13</t>
  </si>
  <si>
    <t>РС 1-1000-14</t>
  </si>
  <si>
    <t>РС 2-1000-14</t>
  </si>
  <si>
    <t>РС 3-1000-14</t>
  </si>
  <si>
    <t>РС 4-1000-14</t>
  </si>
  <si>
    <t>РС 5-1000-14</t>
  </si>
  <si>
    <t>РС 1-1000-15</t>
  </si>
  <si>
    <t>РС 2-1000-15</t>
  </si>
  <si>
    <t>РС 3-1000-15</t>
  </si>
  <si>
    <t>РС 4-1000-15</t>
  </si>
  <si>
    <t>РС 5-1000-15</t>
  </si>
  <si>
    <t>РС 1-1000-16</t>
  </si>
  <si>
    <t>РС 2-1000-16</t>
  </si>
  <si>
    <t>РС 3-1000-16</t>
  </si>
  <si>
    <t>РС 4-1000-16</t>
  </si>
  <si>
    <t>РС 5-1000-16</t>
  </si>
  <si>
    <t>РС (РСК) 1-1200</t>
  </si>
  <si>
    <t>РС (РСК) 2-1200</t>
  </si>
  <si>
    <t>РС (РСК) 3-1200</t>
  </si>
  <si>
    <t>РС (РСК) 4-1200</t>
  </si>
  <si>
    <t>РС (РСК) 5-1200</t>
  </si>
  <si>
    <t>РС 1-1200-4</t>
  </si>
  <si>
    <t>РС 2-1200-4</t>
  </si>
  <si>
    <t>РС 3-1200-4</t>
  </si>
  <si>
    <t>РС 4-1200-4</t>
  </si>
  <si>
    <t>РС 5-1200-4</t>
  </si>
  <si>
    <t>РС 1-1200-5</t>
  </si>
  <si>
    <t>РС 2-1200-5</t>
  </si>
  <si>
    <t>РС 3-1200-5</t>
  </si>
  <si>
    <t>РС 4-1200-5</t>
  </si>
  <si>
    <t>РС 5-1200-5</t>
  </si>
  <si>
    <t>РС 1-1200-6</t>
  </si>
  <si>
    <t>РС 2-1200-6</t>
  </si>
  <si>
    <t>РС 3-1200-6</t>
  </si>
  <si>
    <t>РС 4-1200-6</t>
  </si>
  <si>
    <t>РС 5-1200-6</t>
  </si>
  <si>
    <t>РС 1-1200-7</t>
  </si>
  <si>
    <t>РС 2-1200-7</t>
  </si>
  <si>
    <t>РС 3-1200-7</t>
  </si>
  <si>
    <t>РС 4-1200-7</t>
  </si>
  <si>
    <t>РС 5-1200-7</t>
  </si>
  <si>
    <t>РС 1-1200-8</t>
  </si>
  <si>
    <t>РС 2-1200-8</t>
  </si>
  <si>
    <t>РС 3-1200-8</t>
  </si>
  <si>
    <t>РС 4-1200-8</t>
  </si>
  <si>
    <t>РС 5-1200-8</t>
  </si>
  <si>
    <t>РС 1-1200-9</t>
  </si>
  <si>
    <t>РС 2-1200-9</t>
  </si>
  <si>
    <t>РС 3-1200-9</t>
  </si>
  <si>
    <t>РС 4-1200-9</t>
  </si>
  <si>
    <t>РС 5-1200-9</t>
  </si>
  <si>
    <t>РС 1-1200-10</t>
  </si>
  <si>
    <t>РС 2-1200-10</t>
  </si>
  <si>
    <t>РС 3-1200-10</t>
  </si>
  <si>
    <t>РС 4-1200-10</t>
  </si>
  <si>
    <t>РС 5-1200-10</t>
  </si>
  <si>
    <t>РС 1-1200-11</t>
  </si>
  <si>
    <t>РС 2-1200-11</t>
  </si>
  <si>
    <t>РС 3-1200-11</t>
  </si>
  <si>
    <t>РС 4-1200-11</t>
  </si>
  <si>
    <t>РС 5-1200-11</t>
  </si>
  <si>
    <t>РС 1-1200-12</t>
  </si>
  <si>
    <t>РС 2-1200-12</t>
  </si>
  <si>
    <t>РС 3-1200-12</t>
  </si>
  <si>
    <t>РС 4-1200-12</t>
  </si>
  <si>
    <t>РС 5-1200-12</t>
  </si>
  <si>
    <t>РС 1-1200-13</t>
  </si>
  <si>
    <t>РС 2-1200-13</t>
  </si>
  <si>
    <t>РС 3-1200-13</t>
  </si>
  <si>
    <t>РС 4-1200-13</t>
  </si>
  <si>
    <t>РС 5-1200-13</t>
  </si>
  <si>
    <t>РС 1-1200-14</t>
  </si>
  <si>
    <t>РС 2-1200-14</t>
  </si>
  <si>
    <t>РС 3-1200-14</t>
  </si>
  <si>
    <t>РС 4-1200-14</t>
  </si>
  <si>
    <t>РС 5-1200-14</t>
  </si>
  <si>
    <t>РС 1-1200-15</t>
  </si>
  <si>
    <t>РС 2-1200-15</t>
  </si>
  <si>
    <t>РС 3-1200-15</t>
  </si>
  <si>
    <t>РС 4-1200-15</t>
  </si>
  <si>
    <t>РС 5-1200-15</t>
  </si>
  <si>
    <t>РС 1-1200-16</t>
  </si>
  <si>
    <t>РС 2-1200-16</t>
  </si>
  <si>
    <t>РС 3-1200-16</t>
  </si>
  <si>
    <t>РС 4-1200-16</t>
  </si>
  <si>
    <t>РС (РСК) 1-1500</t>
  </si>
  <si>
    <t>РС (РСК) 2-1500</t>
  </si>
  <si>
    <t>РС (РСК) 3-1500</t>
  </si>
  <si>
    <t>РС (РСК) 4-1500</t>
  </si>
  <si>
    <t>РС (РСК) 5-1500</t>
  </si>
  <si>
    <t>РС 1-1500-4</t>
  </si>
  <si>
    <t>РС 2-1500-4</t>
  </si>
  <si>
    <t>РС 3-1500-4</t>
  </si>
  <si>
    <t>РС 4-1500-4</t>
  </si>
  <si>
    <t>РС 5-1500-4</t>
  </si>
  <si>
    <t>РС 1-1500-5</t>
  </si>
  <si>
    <t>РС 2-1500-5</t>
  </si>
  <si>
    <t>РС 3-1500-5</t>
  </si>
  <si>
    <t>РС 4-1500-5</t>
  </si>
  <si>
    <t>РС 5-1500-5</t>
  </si>
  <si>
    <t>РС 1-1500-6</t>
  </si>
  <si>
    <t>РС 2-1500-6</t>
  </si>
  <si>
    <t>РС 3-1500-6</t>
  </si>
  <si>
    <t>РС 4-1500-6</t>
  </si>
  <si>
    <t>РС 5-1500-6</t>
  </si>
  <si>
    <t>РС 1-1500-7</t>
  </si>
  <si>
    <t>РС 2-1500-7</t>
  </si>
  <si>
    <t>РС 3-1500-7</t>
  </si>
  <si>
    <t>РС 4-1500-7</t>
  </si>
  <si>
    <t>РС 5-1500-7</t>
  </si>
  <si>
    <t>РС 1-1500-8</t>
  </si>
  <si>
    <t>РС 2-1500-8</t>
  </si>
  <si>
    <t>РС 3-1500-8</t>
  </si>
  <si>
    <t>РС 4-1500-8</t>
  </si>
  <si>
    <t>РС 5-1500-8</t>
  </si>
  <si>
    <t>РС 1-1500-9</t>
  </si>
  <si>
    <t>РС 2-1500-9</t>
  </si>
  <si>
    <t>РС 3-1500-9</t>
  </si>
  <si>
    <t>РС 4-1500-9</t>
  </si>
  <si>
    <t>РС 5-1500-9</t>
  </si>
  <si>
    <t>РС 1-1500-10</t>
  </si>
  <si>
    <t>РС 2-1500-10</t>
  </si>
  <si>
    <t>РС 3-1500-10</t>
  </si>
  <si>
    <t>РС 4-1500-10</t>
  </si>
  <si>
    <t>РС 5-1500-10</t>
  </si>
  <si>
    <t>РС 1-1500-11</t>
  </si>
  <si>
    <t>РС 2-1500-11</t>
  </si>
  <si>
    <t>РС 3-1500-11</t>
  </si>
  <si>
    <t>РС 4-1500-11</t>
  </si>
  <si>
    <t>РС 5-1500-11</t>
  </si>
  <si>
    <t>РС 1-1500-12</t>
  </si>
  <si>
    <t>РС 2-1500-12</t>
  </si>
  <si>
    <t>РС 3-1500-12</t>
  </si>
  <si>
    <t>РС 4-1500-12</t>
  </si>
  <si>
    <t>РС 5-1500-12</t>
  </si>
  <si>
    <t>РС 1-1500-13</t>
  </si>
  <si>
    <t>РС 2-1500-13</t>
  </si>
  <si>
    <t>РС 3-1500-13</t>
  </si>
  <si>
    <t>РС 4-1500-13</t>
  </si>
  <si>
    <t>РС 1-1500-14</t>
  </si>
  <si>
    <t>РС 2-1500-14</t>
  </si>
  <si>
    <t>РС 3-1500-14</t>
  </si>
  <si>
    <t>РС 4-1500-14</t>
  </si>
  <si>
    <t>РС 1-1500-15</t>
  </si>
  <si>
    <t>РС 2-1500-15</t>
  </si>
  <si>
    <t>РС 3-1500-15</t>
  </si>
  <si>
    <t>РС 4-1500-15</t>
  </si>
  <si>
    <t>РС 1-1500-16</t>
  </si>
  <si>
    <t>РС 2-1500-16</t>
  </si>
  <si>
    <t>РС 3-1500-16</t>
  </si>
  <si>
    <t>РС 4-1500-16</t>
  </si>
  <si>
    <t>РС (РСК) 1-1750</t>
  </si>
  <si>
    <t>РС (РСК) 2-1750</t>
  </si>
  <si>
    <t>РС (РСК) 3-1750</t>
  </si>
  <si>
    <t>РС (РСК) 4-1750</t>
  </si>
  <si>
    <t>РС (РСК) 5-1750</t>
  </si>
  <si>
    <t>РС 1-1750-4</t>
  </si>
  <si>
    <t>РС 2-1750-4</t>
  </si>
  <si>
    <t>РС 3-1750-4</t>
  </si>
  <si>
    <t>РС 4-1750-4</t>
  </si>
  <si>
    <t>РС 5-1750-4</t>
  </si>
  <si>
    <t>РС 1-1750-5</t>
  </si>
  <si>
    <t>РС 2-1750-5</t>
  </si>
  <si>
    <t>РС 3-1750-5</t>
  </si>
  <si>
    <t>РС 4-1750-5</t>
  </si>
  <si>
    <t>РС 5-1750-5</t>
  </si>
  <si>
    <t>РС 1-1750-6</t>
  </si>
  <si>
    <t>РС 2-1750-6</t>
  </si>
  <si>
    <t>РС 3-1750-6</t>
  </si>
  <si>
    <t>РС 4-1750-6</t>
  </si>
  <si>
    <t>РС 5-1750-6</t>
  </si>
  <si>
    <t>РС 1-1750-7</t>
  </si>
  <si>
    <t>РС 2-1750-7</t>
  </si>
  <si>
    <t>РС 3-1750-7</t>
  </si>
  <si>
    <t>РС 4-1750-7</t>
  </si>
  <si>
    <t>РС 5-1750-7</t>
  </si>
  <si>
    <t>РС 1-1750-8</t>
  </si>
  <si>
    <t>РС 2-1750-8</t>
  </si>
  <si>
    <t>РС 3-1750-8</t>
  </si>
  <si>
    <t>РС 4-1750-8</t>
  </si>
  <si>
    <t>РС 5-1750-8</t>
  </si>
  <si>
    <t>РС 1-1750-9</t>
  </si>
  <si>
    <t>РС 2-1750-9</t>
  </si>
  <si>
    <t>РС 3-1750-9</t>
  </si>
  <si>
    <t>РС 4-1750-9</t>
  </si>
  <si>
    <t>РС 5-1750-9</t>
  </si>
  <si>
    <t>РС 1-1750-10</t>
  </si>
  <si>
    <t>РС 2-1750-10</t>
  </si>
  <si>
    <t>РС 3-1750-10</t>
  </si>
  <si>
    <t>РС 4-1750-10</t>
  </si>
  <si>
    <t>РС 5-1750-10</t>
  </si>
  <si>
    <t>РС 1-1750-11</t>
  </si>
  <si>
    <t>РС 2-1750-11</t>
  </si>
  <si>
    <t>РС 3-1750-11</t>
  </si>
  <si>
    <t>РС 4-1750-11</t>
  </si>
  <si>
    <t>РС 1-1750-12</t>
  </si>
  <si>
    <t>РС 2-1750-12</t>
  </si>
  <si>
    <t>РС 3-1750-12</t>
  </si>
  <si>
    <t>РС 4-1750-12</t>
  </si>
  <si>
    <t>РС 1-1750-13</t>
  </si>
  <si>
    <t>РС 2-1750-13</t>
  </si>
  <si>
    <t>РС 3-1750-13</t>
  </si>
  <si>
    <t>РС 4-1750-13</t>
  </si>
  <si>
    <t>РС 1-1750-14</t>
  </si>
  <si>
    <t>РС 2-1750-14</t>
  </si>
  <si>
    <t>РС 3-1750-14</t>
  </si>
  <si>
    <t>РС 4-1750-14</t>
  </si>
  <si>
    <t>РС 1-1750-15</t>
  </si>
  <si>
    <t>РС 2-1750-15</t>
  </si>
  <si>
    <t>РС 3-1750-15</t>
  </si>
  <si>
    <t>РС 1-1750-16</t>
  </si>
  <si>
    <t>РС 2-1750-16</t>
  </si>
  <si>
    <t>РС 3-1750-16</t>
  </si>
  <si>
    <t>РС (РСК) 1-2000</t>
  </si>
  <si>
    <t>РС (РСК) 2-2000</t>
  </si>
  <si>
    <t>РС (РСК) 3-2000</t>
  </si>
  <si>
    <t>РС (РСК) 4-2000</t>
  </si>
  <si>
    <t>РС (РСК) 5-2000</t>
  </si>
  <si>
    <t>РС 1-2000-4</t>
  </si>
  <si>
    <t>РС 2-2000-4</t>
  </si>
  <si>
    <t>РС 3-2000-4</t>
  </si>
  <si>
    <t>РС 4-2000-4</t>
  </si>
  <si>
    <t>РС 5-2000-4</t>
  </si>
  <si>
    <t>РС 1-2000-5</t>
  </si>
  <si>
    <t>РС 2-2000-5</t>
  </si>
  <si>
    <t>РС 3-2000-5</t>
  </si>
  <si>
    <t>РС 4-2000-5</t>
  </si>
  <si>
    <t>РС 5-2000-5</t>
  </si>
  <si>
    <t>РС 1-2000-6</t>
  </si>
  <si>
    <t>РС 2-2000-6</t>
  </si>
  <si>
    <t>РС 3-2000-6</t>
  </si>
  <si>
    <t>РС 4-2000-6</t>
  </si>
  <si>
    <t>РС 5-2000-6</t>
  </si>
  <si>
    <t>РС 1-2000-7</t>
  </si>
  <si>
    <t>РС 2-2000-7</t>
  </si>
  <si>
    <t>РС 3-2000-7</t>
  </si>
  <si>
    <t>РС 4-2000-7</t>
  </si>
  <si>
    <t>РС 5-2000-7</t>
  </si>
  <si>
    <t>РС 1-2000-8</t>
  </si>
  <si>
    <t>РС 2-2000-8</t>
  </si>
  <si>
    <t>РС 3-2000-8</t>
  </si>
  <si>
    <t>РС 4-2000-8</t>
  </si>
  <si>
    <t>РС 5-2000-8</t>
  </si>
  <si>
    <t>РС 1-2000-9</t>
  </si>
  <si>
    <t>РС 2-2000-9</t>
  </si>
  <si>
    <t>РС 3-2000-9</t>
  </si>
  <si>
    <t>РС 4-2000-9</t>
  </si>
  <si>
    <t>РС 5-2000-9</t>
  </si>
  <si>
    <t>РС 1-2000-10</t>
  </si>
  <si>
    <t>РС 2-2000-10</t>
  </si>
  <si>
    <t>РС 3-2000-10</t>
  </si>
  <si>
    <t>РС 4-2000-10</t>
  </si>
  <si>
    <t>РС 1-2000-11</t>
  </si>
  <si>
    <t>РС 2-2000-11</t>
  </si>
  <si>
    <t>РС 3-2000-11</t>
  </si>
  <si>
    <t>РС 4-2000-11</t>
  </si>
  <si>
    <t>РС 1-2000-12</t>
  </si>
  <si>
    <t>РС 2-2000-12</t>
  </si>
  <si>
    <t>РС 3-2000-12</t>
  </si>
  <si>
    <t>РС 4-2000-12</t>
  </si>
  <si>
    <t>РС 1-2000-13</t>
  </si>
  <si>
    <t>РС 2-2000-13</t>
  </si>
  <si>
    <t>РС 3-2000-13</t>
  </si>
  <si>
    <t>РС 1-2000-14</t>
  </si>
  <si>
    <t>РС 2-2000-14</t>
  </si>
  <si>
    <t>РС 3-2000-14</t>
  </si>
  <si>
    <t>РС 1-2000-15</t>
  </si>
  <si>
    <t>РС 2-2000-15</t>
  </si>
  <si>
    <t>РС 3-2000-15</t>
  </si>
  <si>
    <t>РС 1-2000-16</t>
  </si>
  <si>
    <t>РС 2-2000-16</t>
  </si>
  <si>
    <t>РС 3-2000-16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</si>
</sst>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/>
    <xf numFmtId="0" fontId="9" fillId="4" borderId="11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1" fontId="0" fillId="4" borderId="10" xfId="0" applyNumberFormat="1" applyFill="1" applyBorder="1" applyAlignment="1">
      <alignment horizontal="center" vertical="center"/>
    </xf>
    <xf numFmtId="1" fontId="5" fillId="4" borderId="11" xfId="0" applyNumberFormat="1" applyFont="1" applyFill="1" applyBorder="1" applyAlignment="1">
      <alignment horizontal="center" vertical="center" wrapText="1"/>
    </xf>
    <xf numFmtId="1" fontId="7" fillId="4" borderId="11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6" fillId="0" borderId="0" xfId="0" applyFont="1"/>
    <xf numFmtId="1" fontId="5" fillId="0" borderId="1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9" fillId="4" borderId="10" xfId="0" applyFont="1" applyFill="1" applyBorder="1" applyAlignment="1">
      <alignment horizontal="left" vertical="center"/>
    </xf>
    <xf numFmtId="1" fontId="7" fillId="4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0" fillId="4" borderId="10" xfId="0" applyFill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3</xdr:row>
      <xdr:rowOff>9525</xdr:rowOff>
    </xdr:from>
    <xdr:to>
      <xdr:col>13</xdr:col>
      <xdr:colOff>228600</xdr:colOff>
      <xdr:row>8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BBCC6095-FDD6-4787-A464-AAC8C0F947DB}"/>
            </a:ext>
          </a:extLst>
        </xdr:cNvPr>
        <xdr:cNvSpPr/>
      </xdr:nvSpPr>
      <xdr:spPr>
        <a:xfrm>
          <a:off x="7743825" y="609600"/>
          <a:ext cx="3981450" cy="9620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3</xdr:row>
      <xdr:rowOff>9525</xdr:rowOff>
    </xdr:from>
    <xdr:to>
      <xdr:col>13</xdr:col>
      <xdr:colOff>228600</xdr:colOff>
      <xdr:row>8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A525771E-4222-4322-AFE0-EAF634A08CEF}"/>
            </a:ext>
          </a:extLst>
        </xdr:cNvPr>
        <xdr:cNvSpPr/>
      </xdr:nvSpPr>
      <xdr:spPr>
        <a:xfrm>
          <a:off x="7743825" y="609600"/>
          <a:ext cx="3981450" cy="9620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952500</xdr:colOff>
      <xdr:row>3</xdr:row>
      <xdr:rowOff>104775</xdr:rowOff>
    </xdr:from>
    <xdr:to>
      <xdr:col>14</xdr:col>
      <xdr:colOff>95250</xdr:colOff>
      <xdr:row>7</xdr:row>
      <xdr:rowOff>114300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id="{BBCA3E1D-204E-464D-AABD-8F6DB8B5A323}"/>
            </a:ext>
          </a:extLst>
        </xdr:cNvPr>
        <xdr:cNvSpPr/>
      </xdr:nvSpPr>
      <xdr:spPr>
        <a:xfrm>
          <a:off x="7762875" y="704850"/>
          <a:ext cx="2943225" cy="7429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952500</xdr:colOff>
      <xdr:row>3</xdr:row>
      <xdr:rowOff>104775</xdr:rowOff>
    </xdr:from>
    <xdr:to>
      <xdr:col>14</xdr:col>
      <xdr:colOff>95250</xdr:colOff>
      <xdr:row>7</xdr:row>
      <xdr:rowOff>114300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E939E01E-6404-41B6-BC30-9B7EBC089FEB}"/>
            </a:ext>
          </a:extLst>
        </xdr:cNvPr>
        <xdr:cNvSpPr/>
      </xdr:nvSpPr>
      <xdr:spPr>
        <a:xfrm>
          <a:off x="7762875" y="704850"/>
          <a:ext cx="2943225" cy="7429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952500</xdr:colOff>
      <xdr:row>3</xdr:row>
      <xdr:rowOff>104775</xdr:rowOff>
    </xdr:from>
    <xdr:to>
      <xdr:col>14</xdr:col>
      <xdr:colOff>95250</xdr:colOff>
      <xdr:row>7</xdr:row>
      <xdr:rowOff>114300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11AA7E8F-8199-4B34-B81A-28C765A4E817}"/>
            </a:ext>
          </a:extLst>
        </xdr:cNvPr>
        <xdr:cNvSpPr/>
      </xdr:nvSpPr>
      <xdr:spPr>
        <a:xfrm>
          <a:off x="7762875" y="704850"/>
          <a:ext cx="2943225" cy="7429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952500</xdr:colOff>
      <xdr:row>3</xdr:row>
      <xdr:rowOff>104775</xdr:rowOff>
    </xdr:from>
    <xdr:to>
      <xdr:col>14</xdr:col>
      <xdr:colOff>95250</xdr:colOff>
      <xdr:row>7</xdr:row>
      <xdr:rowOff>114300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D61853AE-763D-45B7-9BEB-C546C14D8ABC}"/>
            </a:ext>
          </a:extLst>
        </xdr:cNvPr>
        <xdr:cNvSpPr/>
      </xdr:nvSpPr>
      <xdr:spPr>
        <a:xfrm>
          <a:off x="7762875" y="704850"/>
          <a:ext cx="2943225" cy="7429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952500</xdr:colOff>
      <xdr:row>3</xdr:row>
      <xdr:rowOff>104775</xdr:rowOff>
    </xdr:from>
    <xdr:to>
      <xdr:col>14</xdr:col>
      <xdr:colOff>95250</xdr:colOff>
      <xdr:row>7</xdr:row>
      <xdr:rowOff>114300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5C9E7AF9-F4E1-48F5-B3C4-C1304587F535}"/>
            </a:ext>
          </a:extLst>
        </xdr:cNvPr>
        <xdr:cNvSpPr/>
      </xdr:nvSpPr>
      <xdr:spPr>
        <a:xfrm>
          <a:off x="7648575" y="704850"/>
          <a:ext cx="2943225" cy="7429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952500</xdr:colOff>
      <xdr:row>3</xdr:row>
      <xdr:rowOff>104775</xdr:rowOff>
    </xdr:from>
    <xdr:to>
      <xdr:col>14</xdr:col>
      <xdr:colOff>95250</xdr:colOff>
      <xdr:row>7</xdr:row>
      <xdr:rowOff>114300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297EC23-0DC0-47C6-925D-927425C00241}"/>
            </a:ext>
          </a:extLst>
        </xdr:cNvPr>
        <xdr:cNvSpPr/>
      </xdr:nvSpPr>
      <xdr:spPr>
        <a:xfrm>
          <a:off x="7648575" y="704850"/>
          <a:ext cx="2943225" cy="7429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952500</xdr:colOff>
      <xdr:row>3</xdr:row>
      <xdr:rowOff>104775</xdr:rowOff>
    </xdr:from>
    <xdr:to>
      <xdr:col>14</xdr:col>
      <xdr:colOff>95250</xdr:colOff>
      <xdr:row>7</xdr:row>
      <xdr:rowOff>114300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F1E6B765-CA0C-4DB5-B723-50CA5A1BFA9C}"/>
            </a:ext>
          </a:extLst>
        </xdr:cNvPr>
        <xdr:cNvSpPr/>
      </xdr:nvSpPr>
      <xdr:spPr>
        <a:xfrm>
          <a:off x="7648575" y="704850"/>
          <a:ext cx="2943225" cy="7429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N61"/>
  <sheetViews>
    <sheetView workbookViewId="0">
      <selection activeCell="A2" sqref="A2"/>
    </sheetView>
  </sheetViews>
  <sheetFormatPr defaultRowHeight="15" x14ac:dyDescent="0.25"/>
  <cols>
    <col min="1" max="1" width="13.7109375" customWidth="1"/>
    <col min="2" max="2" width="16.85546875" customWidth="1"/>
    <col min="3" max="3" width="12.28515625" customWidth="1"/>
    <col min="4" max="4" width="9.85546875" customWidth="1"/>
    <col min="6" max="6" width="8.140625" customWidth="1"/>
    <col min="7" max="7" width="22.5703125" customWidth="1"/>
    <col min="8" max="8" width="17.85546875" customWidth="1"/>
    <col min="9" max="9" width="13.7109375" customWidth="1"/>
    <col min="10" max="10" width="16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  <col min="17" max="17" width="13.7109375" customWidth="1"/>
    <col min="18" max="18" width="16.85546875" customWidth="1"/>
    <col min="19" max="19" width="12.42578125" customWidth="1"/>
    <col min="20" max="20" width="9.85546875" customWidth="1"/>
    <col min="22" max="22" width="8.140625" customWidth="1"/>
    <col min="23" max="23" width="22.5703125" customWidth="1"/>
    <col min="24" max="24" width="18.5703125" customWidth="1"/>
    <col min="25" max="25" width="13.7109375" customWidth="1"/>
    <col min="26" max="26" width="16.85546875" customWidth="1"/>
    <col min="27" max="27" width="12.42578125" customWidth="1"/>
    <col min="28" max="28" width="9.85546875" customWidth="1"/>
    <col min="30" max="30" width="8.140625" customWidth="1"/>
    <col min="31" max="31" width="22.5703125" customWidth="1"/>
    <col min="32" max="32" width="18.5703125" customWidth="1"/>
    <col min="33" max="33" width="13.7109375" customWidth="1"/>
    <col min="34" max="34" width="16.85546875" customWidth="1"/>
    <col min="35" max="35" width="12.42578125" customWidth="1"/>
    <col min="36" max="36" width="9.85546875" customWidth="1"/>
    <col min="38" max="38" width="8.140625" customWidth="1"/>
    <col min="39" max="39" width="22.5703125" customWidth="1"/>
    <col min="40" max="40" width="18.5703125" customWidth="1"/>
  </cols>
  <sheetData>
    <row r="3" spans="1:40" ht="15.75" x14ac:dyDescent="0.25">
      <c r="B3" s="1"/>
      <c r="C3" s="2" t="s">
        <v>0</v>
      </c>
      <c r="D3" s="2"/>
      <c r="E3" s="3"/>
      <c r="F3" s="3"/>
      <c r="G3" s="4"/>
    </row>
    <row r="4" spans="1:40" ht="16.5" thickBot="1" x14ac:dyDescent="0.3">
      <c r="B4" s="5"/>
      <c r="C4" s="6"/>
      <c r="D4" s="6"/>
      <c r="E4" s="6"/>
      <c r="F4" s="6"/>
      <c r="G4" s="7"/>
    </row>
    <row r="5" spans="1:40" ht="16.5" thickBot="1" x14ac:dyDescent="0.3">
      <c r="B5" s="5" t="s">
        <v>1</v>
      </c>
      <c r="C5" s="6"/>
      <c r="D5" s="6"/>
      <c r="E5" s="6"/>
      <c r="F5" s="8"/>
      <c r="G5" s="7"/>
      <c r="J5" s="9" t="s">
        <v>2</v>
      </c>
    </row>
    <row r="6" spans="1:40" ht="16.5" thickBot="1" x14ac:dyDescent="0.3">
      <c r="B6" s="5"/>
      <c r="C6" s="6"/>
      <c r="D6" s="6"/>
      <c r="E6" s="6"/>
      <c r="F6" s="10"/>
      <c r="G6" s="7"/>
    </row>
    <row r="7" spans="1:40" ht="16.5" thickBot="1" x14ac:dyDescent="0.3">
      <c r="B7" s="5" t="s">
        <v>3</v>
      </c>
      <c r="C7" s="6"/>
      <c r="D7" s="6"/>
      <c r="E7" s="6"/>
      <c r="F7" s="8"/>
      <c r="G7" s="7"/>
      <c r="J7" t="s">
        <v>4</v>
      </c>
      <c r="M7" s="11">
        <f>(F5+F7)/2-F9</f>
        <v>0</v>
      </c>
    </row>
    <row r="8" spans="1:40" ht="16.5" thickBot="1" x14ac:dyDescent="0.3">
      <c r="B8" s="5"/>
      <c r="C8" s="6"/>
      <c r="D8" s="6"/>
      <c r="E8" s="6"/>
      <c r="F8" s="10"/>
      <c r="G8" s="7"/>
    </row>
    <row r="9" spans="1:40" ht="16.5" thickBot="1" x14ac:dyDescent="0.3">
      <c r="B9" s="5" t="s">
        <v>5</v>
      </c>
      <c r="C9" s="6"/>
      <c r="D9" s="6"/>
      <c r="E9" s="6"/>
      <c r="F9" s="8"/>
      <c r="G9" s="7"/>
    </row>
    <row r="10" spans="1:40" ht="15.75" x14ac:dyDescent="0.25">
      <c r="B10" s="12"/>
      <c r="C10" s="13"/>
      <c r="D10" s="13"/>
      <c r="E10" s="13"/>
      <c r="F10" s="14"/>
      <c r="G10" s="15"/>
    </row>
    <row r="12" spans="1:40" ht="18.75" x14ac:dyDescent="0.25">
      <c r="B12" s="63" t="s">
        <v>6</v>
      </c>
      <c r="C12" s="64"/>
      <c r="D12" s="64"/>
      <c r="E12" s="64"/>
      <c r="F12" s="64"/>
      <c r="G12" s="64"/>
      <c r="H12" s="64"/>
      <c r="J12" s="63" t="s">
        <v>7</v>
      </c>
      <c r="K12" s="64"/>
      <c r="L12" s="64"/>
      <c r="M12" s="64"/>
      <c r="N12" s="64"/>
      <c r="O12" s="64"/>
      <c r="P12" s="64"/>
      <c r="R12" s="63" t="s">
        <v>8</v>
      </c>
      <c r="S12" s="64"/>
      <c r="T12" s="64"/>
      <c r="U12" s="64"/>
      <c r="V12" s="64"/>
      <c r="W12" s="64"/>
      <c r="X12" s="64"/>
      <c r="Z12" s="63" t="s">
        <v>9</v>
      </c>
      <c r="AA12" s="64"/>
      <c r="AB12" s="64"/>
      <c r="AC12" s="64"/>
      <c r="AD12" s="64"/>
      <c r="AE12" s="64"/>
      <c r="AF12" s="64"/>
      <c r="AH12" s="63" t="s">
        <v>10</v>
      </c>
      <c r="AI12" s="64"/>
      <c r="AJ12" s="64"/>
      <c r="AK12" s="64"/>
      <c r="AL12" s="64"/>
      <c r="AM12" s="64"/>
      <c r="AN12" s="64"/>
    </row>
    <row r="13" spans="1:40" x14ac:dyDescent="0.25">
      <c r="B13" s="61" t="s">
        <v>11</v>
      </c>
      <c r="C13" s="56" t="s">
        <v>12</v>
      </c>
      <c r="D13" s="56" t="s">
        <v>13</v>
      </c>
      <c r="E13" s="56" t="s">
        <v>14</v>
      </c>
      <c r="F13" s="58" t="s">
        <v>15</v>
      </c>
      <c r="G13" s="59" t="s">
        <v>16</v>
      </c>
      <c r="H13" s="59" t="s">
        <v>17</v>
      </c>
      <c r="J13" s="61" t="s">
        <v>11</v>
      </c>
      <c r="K13" s="56" t="s">
        <v>12</v>
      </c>
      <c r="L13" s="56" t="s">
        <v>13</v>
      </c>
      <c r="M13" s="56" t="s">
        <v>14</v>
      </c>
      <c r="N13" s="58" t="s">
        <v>15</v>
      </c>
      <c r="O13" s="59" t="s">
        <v>16</v>
      </c>
      <c r="P13" s="59" t="s">
        <v>17</v>
      </c>
      <c r="R13" s="61" t="s">
        <v>11</v>
      </c>
      <c r="S13" s="56" t="s">
        <v>12</v>
      </c>
      <c r="T13" s="56" t="s">
        <v>13</v>
      </c>
      <c r="U13" s="56" t="s">
        <v>14</v>
      </c>
      <c r="V13" s="58" t="s">
        <v>15</v>
      </c>
      <c r="W13" s="59" t="s">
        <v>16</v>
      </c>
      <c r="X13" s="59" t="s">
        <v>17</v>
      </c>
      <c r="Z13" s="61" t="s">
        <v>11</v>
      </c>
      <c r="AA13" s="56" t="s">
        <v>12</v>
      </c>
      <c r="AB13" s="56" t="s">
        <v>13</v>
      </c>
      <c r="AC13" s="56" t="s">
        <v>14</v>
      </c>
      <c r="AD13" s="58" t="s">
        <v>15</v>
      </c>
      <c r="AE13" s="59" t="s">
        <v>16</v>
      </c>
      <c r="AF13" s="59" t="s">
        <v>17</v>
      </c>
      <c r="AH13" s="61" t="s">
        <v>11</v>
      </c>
      <c r="AI13" s="56" t="s">
        <v>12</v>
      </c>
      <c r="AJ13" s="56" t="s">
        <v>13</v>
      </c>
      <c r="AK13" s="56" t="s">
        <v>14</v>
      </c>
      <c r="AL13" s="58" t="s">
        <v>15</v>
      </c>
      <c r="AM13" s="59" t="s">
        <v>16</v>
      </c>
      <c r="AN13" s="59" t="s">
        <v>17</v>
      </c>
    </row>
    <row r="14" spans="1:40" x14ac:dyDescent="0.25">
      <c r="B14" s="62"/>
      <c r="C14" s="57"/>
      <c r="D14" s="57"/>
      <c r="E14" s="57"/>
      <c r="F14" s="56"/>
      <c r="G14" s="60"/>
      <c r="H14" s="59"/>
      <c r="J14" s="62"/>
      <c r="K14" s="57"/>
      <c r="L14" s="57"/>
      <c r="M14" s="57"/>
      <c r="N14" s="56"/>
      <c r="O14" s="60"/>
      <c r="P14" s="59"/>
      <c r="R14" s="62"/>
      <c r="S14" s="57"/>
      <c r="T14" s="57"/>
      <c r="U14" s="57"/>
      <c r="V14" s="56"/>
      <c r="W14" s="60"/>
      <c r="X14" s="59"/>
      <c r="Z14" s="62"/>
      <c r="AA14" s="57"/>
      <c r="AB14" s="57"/>
      <c r="AC14" s="57"/>
      <c r="AD14" s="56"/>
      <c r="AE14" s="60"/>
      <c r="AF14" s="59"/>
      <c r="AH14" s="62"/>
      <c r="AI14" s="57"/>
      <c r="AJ14" s="57"/>
      <c r="AK14" s="57"/>
      <c r="AL14" s="56"/>
      <c r="AM14" s="60"/>
      <c r="AN14" s="59"/>
    </row>
    <row r="15" spans="1:40" ht="15.75" x14ac:dyDescent="0.25">
      <c r="A15" s="49" t="s">
        <v>18</v>
      </c>
      <c r="B15" s="16" t="s">
        <v>19</v>
      </c>
      <c r="C15" s="50">
        <v>300</v>
      </c>
      <c r="D15" s="53" t="s">
        <v>20</v>
      </c>
      <c r="E15" s="17">
        <v>4</v>
      </c>
      <c r="F15" s="18">
        <v>166</v>
      </c>
      <c r="G15" s="19">
        <v>108</v>
      </c>
      <c r="H15" s="20">
        <f t="shared" ref="H15:H18" si="0">G15*POWER((($F$5+$F$7)/2-$F$9)/70,1.25)</f>
        <v>0</v>
      </c>
      <c r="I15" s="49" t="s">
        <v>18</v>
      </c>
      <c r="J15" s="16" t="s">
        <v>21</v>
      </c>
      <c r="K15" s="50">
        <v>300</v>
      </c>
      <c r="L15" s="53" t="s">
        <v>22</v>
      </c>
      <c r="M15" s="17">
        <v>4</v>
      </c>
      <c r="N15" s="18">
        <v>166</v>
      </c>
      <c r="O15" s="21">
        <v>185.6</v>
      </c>
      <c r="P15" s="20">
        <f t="shared" ref="P15:P18" si="1">O15*POWER((($F$5+$F$7)/2-$F$9)/70,1.25)</f>
        <v>0</v>
      </c>
      <c r="Q15" s="49" t="s">
        <v>18</v>
      </c>
      <c r="R15" s="16" t="s">
        <v>23</v>
      </c>
      <c r="S15" s="50">
        <v>300</v>
      </c>
      <c r="T15" s="53" t="s">
        <v>24</v>
      </c>
      <c r="U15" s="17">
        <v>4</v>
      </c>
      <c r="V15" s="18">
        <v>166</v>
      </c>
      <c r="W15" s="19">
        <v>256</v>
      </c>
      <c r="X15" s="20">
        <f t="shared" ref="X15:X18" si="2">W15*POWER((($F$5+$F$7)/2-$F$9)/70,1.25)</f>
        <v>0</v>
      </c>
      <c r="Y15" s="49" t="s">
        <v>18</v>
      </c>
      <c r="Z15" s="16" t="s">
        <v>25</v>
      </c>
      <c r="AA15" s="50">
        <v>300</v>
      </c>
      <c r="AB15" s="53" t="s">
        <v>26</v>
      </c>
      <c r="AC15" s="17">
        <v>4</v>
      </c>
      <c r="AD15" s="18">
        <v>166</v>
      </c>
      <c r="AE15" s="22">
        <v>316.8</v>
      </c>
      <c r="AF15" s="20">
        <f t="shared" ref="AF15:AF18" si="3">AE15*POWER((($F$5+$F$7)/2-$F$9)/70,1.25)</f>
        <v>0</v>
      </c>
      <c r="AG15" s="49" t="s">
        <v>18</v>
      </c>
      <c r="AH15" s="16" t="s">
        <v>27</v>
      </c>
      <c r="AI15" s="50">
        <v>300</v>
      </c>
      <c r="AJ15" s="53" t="s">
        <v>28</v>
      </c>
      <c r="AK15" s="17">
        <v>4</v>
      </c>
      <c r="AL15" s="18">
        <v>166</v>
      </c>
      <c r="AM15" s="22">
        <v>414.8</v>
      </c>
      <c r="AN15" s="20">
        <f>AM15*POWER((($F$5+$F$7)/2-$F$9)/70,1.31)</f>
        <v>0</v>
      </c>
    </row>
    <row r="16" spans="1:40" ht="15.75" x14ac:dyDescent="0.25">
      <c r="A16" s="49"/>
      <c r="B16" s="16" t="s">
        <v>29</v>
      </c>
      <c r="C16" s="51"/>
      <c r="D16" s="54"/>
      <c r="E16" s="17">
        <v>5</v>
      </c>
      <c r="F16" s="18">
        <v>207</v>
      </c>
      <c r="G16" s="19">
        <v>135</v>
      </c>
      <c r="H16" s="20">
        <f t="shared" si="0"/>
        <v>0</v>
      </c>
      <c r="I16" s="49"/>
      <c r="J16" s="16" t="s">
        <v>30</v>
      </c>
      <c r="K16" s="51"/>
      <c r="L16" s="54"/>
      <c r="M16" s="17">
        <v>5</v>
      </c>
      <c r="N16" s="18">
        <v>207</v>
      </c>
      <c r="O16" s="21">
        <v>232</v>
      </c>
      <c r="P16" s="20">
        <f t="shared" si="1"/>
        <v>0</v>
      </c>
      <c r="Q16" s="49"/>
      <c r="R16" s="16" t="s">
        <v>31</v>
      </c>
      <c r="S16" s="51"/>
      <c r="T16" s="54"/>
      <c r="U16" s="17">
        <v>5</v>
      </c>
      <c r="V16" s="18">
        <v>207</v>
      </c>
      <c r="W16" s="19">
        <v>320</v>
      </c>
      <c r="X16" s="20">
        <f t="shared" si="2"/>
        <v>0</v>
      </c>
      <c r="Y16" s="49"/>
      <c r="Z16" s="16" t="s">
        <v>32</v>
      </c>
      <c r="AA16" s="51"/>
      <c r="AB16" s="54"/>
      <c r="AC16" s="17">
        <v>5</v>
      </c>
      <c r="AD16" s="18">
        <v>207</v>
      </c>
      <c r="AE16" s="22">
        <v>396</v>
      </c>
      <c r="AF16" s="20">
        <f t="shared" si="3"/>
        <v>0</v>
      </c>
      <c r="AG16" s="49"/>
      <c r="AH16" s="16" t="s">
        <v>33</v>
      </c>
      <c r="AI16" s="51"/>
      <c r="AJ16" s="54"/>
      <c r="AK16" s="17">
        <v>5</v>
      </c>
      <c r="AL16" s="18">
        <v>207</v>
      </c>
      <c r="AM16" s="22">
        <v>518.5</v>
      </c>
      <c r="AN16" s="20">
        <f t="shared" ref="AN16:AN18" si="4">AM16*POWER((($F$5+$F$7)/2-$F$9)/70,1.31)</f>
        <v>0</v>
      </c>
    </row>
    <row r="17" spans="1:40" ht="15.75" x14ac:dyDescent="0.25">
      <c r="A17" s="49"/>
      <c r="B17" s="16" t="s">
        <v>34</v>
      </c>
      <c r="C17" s="51"/>
      <c r="D17" s="54"/>
      <c r="E17" s="17">
        <v>6</v>
      </c>
      <c r="F17" s="18">
        <v>248</v>
      </c>
      <c r="G17" s="19">
        <v>162</v>
      </c>
      <c r="H17" s="20">
        <f t="shared" si="0"/>
        <v>0</v>
      </c>
      <c r="I17" s="49"/>
      <c r="J17" s="16" t="s">
        <v>35</v>
      </c>
      <c r="K17" s="51"/>
      <c r="L17" s="54"/>
      <c r="M17" s="17">
        <v>6</v>
      </c>
      <c r="N17" s="18">
        <v>248</v>
      </c>
      <c r="O17" s="21">
        <v>278.39999999999998</v>
      </c>
      <c r="P17" s="20">
        <f t="shared" si="1"/>
        <v>0</v>
      </c>
      <c r="Q17" s="49"/>
      <c r="R17" s="16" t="s">
        <v>36</v>
      </c>
      <c r="S17" s="51"/>
      <c r="T17" s="54"/>
      <c r="U17" s="17">
        <v>6</v>
      </c>
      <c r="V17" s="18">
        <v>248</v>
      </c>
      <c r="W17" s="19">
        <v>384</v>
      </c>
      <c r="X17" s="20">
        <f t="shared" si="2"/>
        <v>0</v>
      </c>
      <c r="Y17" s="49"/>
      <c r="Z17" s="16" t="s">
        <v>37</v>
      </c>
      <c r="AA17" s="51"/>
      <c r="AB17" s="54"/>
      <c r="AC17" s="17">
        <v>6</v>
      </c>
      <c r="AD17" s="18">
        <v>248</v>
      </c>
      <c r="AE17" s="22">
        <v>475.20000000000005</v>
      </c>
      <c r="AF17" s="20">
        <f t="shared" si="3"/>
        <v>0</v>
      </c>
      <c r="AG17" s="49"/>
      <c r="AH17" s="16" t="s">
        <v>38</v>
      </c>
      <c r="AI17" s="51"/>
      <c r="AJ17" s="54"/>
      <c r="AK17" s="17">
        <v>6</v>
      </c>
      <c r="AL17" s="18">
        <v>248</v>
      </c>
      <c r="AM17" s="22">
        <v>622.20000000000005</v>
      </c>
      <c r="AN17" s="20">
        <f t="shared" si="4"/>
        <v>0</v>
      </c>
    </row>
    <row r="18" spans="1:40" ht="15.75" x14ac:dyDescent="0.25">
      <c r="A18" s="49"/>
      <c r="B18" s="16" t="s">
        <v>39</v>
      </c>
      <c r="C18" s="51"/>
      <c r="D18" s="54"/>
      <c r="E18" s="17">
        <v>7</v>
      </c>
      <c r="F18" s="18">
        <v>289</v>
      </c>
      <c r="G18" s="19">
        <v>189</v>
      </c>
      <c r="H18" s="20">
        <f t="shared" si="0"/>
        <v>0</v>
      </c>
      <c r="I18" s="49"/>
      <c r="J18" s="16" t="s">
        <v>40</v>
      </c>
      <c r="K18" s="51"/>
      <c r="L18" s="54"/>
      <c r="M18" s="17">
        <v>7</v>
      </c>
      <c r="N18" s="18">
        <v>289</v>
      </c>
      <c r="O18" s="21">
        <v>324.8</v>
      </c>
      <c r="P18" s="20">
        <f t="shared" si="1"/>
        <v>0</v>
      </c>
      <c r="Q18" s="49"/>
      <c r="R18" s="16" t="s">
        <v>41</v>
      </c>
      <c r="S18" s="51"/>
      <c r="T18" s="54"/>
      <c r="U18" s="17">
        <v>7</v>
      </c>
      <c r="V18" s="18">
        <v>289</v>
      </c>
      <c r="W18" s="19">
        <v>448</v>
      </c>
      <c r="X18" s="20">
        <f t="shared" si="2"/>
        <v>0</v>
      </c>
      <c r="Y18" s="49"/>
      <c r="Z18" s="16" t="s">
        <v>42</v>
      </c>
      <c r="AA18" s="51"/>
      <c r="AB18" s="54"/>
      <c r="AC18" s="17">
        <v>7</v>
      </c>
      <c r="AD18" s="18">
        <v>289</v>
      </c>
      <c r="AE18" s="22">
        <v>554.4</v>
      </c>
      <c r="AF18" s="20">
        <f t="shared" si="3"/>
        <v>0</v>
      </c>
      <c r="AG18" s="49"/>
      <c r="AH18" s="16" t="s">
        <v>43</v>
      </c>
      <c r="AI18" s="51"/>
      <c r="AJ18" s="54"/>
      <c r="AK18" s="17">
        <v>7</v>
      </c>
      <c r="AL18" s="18">
        <v>289</v>
      </c>
      <c r="AM18" s="22">
        <v>725.9</v>
      </c>
      <c r="AN18" s="20">
        <f t="shared" si="4"/>
        <v>0</v>
      </c>
    </row>
    <row r="19" spans="1:40" x14ac:dyDescent="0.25">
      <c r="B19" s="23" t="s">
        <v>44</v>
      </c>
      <c r="C19" s="51"/>
      <c r="D19" s="54"/>
      <c r="E19" s="24">
        <v>8</v>
      </c>
      <c r="F19" s="25">
        <v>330</v>
      </c>
      <c r="G19" s="26">
        <v>216</v>
      </c>
      <c r="H19" s="27">
        <f>G19*POWER((($F$5+$F$7)/2-$F$9)/70,1.25)</f>
        <v>0</v>
      </c>
      <c r="J19" s="23" t="s">
        <v>45</v>
      </c>
      <c r="K19" s="51"/>
      <c r="L19" s="54"/>
      <c r="M19" s="24">
        <v>8</v>
      </c>
      <c r="N19" s="25">
        <v>330</v>
      </c>
      <c r="O19" s="28">
        <v>371.2</v>
      </c>
      <c r="P19" s="27">
        <f>O19*POWER((($F$5+$F$7)/2-$F$9)/70,1.25)</f>
        <v>0</v>
      </c>
      <c r="R19" s="23" t="s">
        <v>46</v>
      </c>
      <c r="S19" s="51"/>
      <c r="T19" s="54"/>
      <c r="U19" s="24">
        <v>8</v>
      </c>
      <c r="V19" s="25">
        <v>330</v>
      </c>
      <c r="W19" s="28">
        <v>512</v>
      </c>
      <c r="X19" s="27">
        <f>W19*POWER((($F$5+$F$7)/2-$F$9)/70,1.25)</f>
        <v>0</v>
      </c>
      <c r="Z19" s="23" t="s">
        <v>47</v>
      </c>
      <c r="AA19" s="51"/>
      <c r="AB19" s="54"/>
      <c r="AC19" s="24">
        <v>8</v>
      </c>
      <c r="AD19" s="25">
        <v>330</v>
      </c>
      <c r="AE19" s="28">
        <v>634</v>
      </c>
      <c r="AF19" s="27">
        <f>AE19*POWER((($F$5+$F$7)/2-$F$9)/70,1.25)</f>
        <v>0</v>
      </c>
      <c r="AH19" s="23" t="s">
        <v>48</v>
      </c>
      <c r="AI19" s="51"/>
      <c r="AJ19" s="54"/>
      <c r="AK19" s="24">
        <v>8</v>
      </c>
      <c r="AL19" s="25">
        <v>330</v>
      </c>
      <c r="AM19" s="28">
        <v>830</v>
      </c>
      <c r="AN19" s="27">
        <f>AM19*POWER((($F$5+$F$7)/2-$F$9)/70,1.31)</f>
        <v>0</v>
      </c>
    </row>
    <row r="20" spans="1:40" x14ac:dyDescent="0.25">
      <c r="B20" s="23" t="s">
        <v>49</v>
      </c>
      <c r="C20" s="51"/>
      <c r="D20" s="54"/>
      <c r="E20" s="24">
        <v>9</v>
      </c>
      <c r="F20" s="25">
        <v>371</v>
      </c>
      <c r="G20" s="26">
        <v>243</v>
      </c>
      <c r="H20" s="27">
        <f t="shared" ref="H20:H61" si="5">G20*POWER((($F$5+$F$7)/2-$F$9)/70,1.25)</f>
        <v>0</v>
      </c>
      <c r="J20" s="23" t="s">
        <v>50</v>
      </c>
      <c r="K20" s="51"/>
      <c r="L20" s="54"/>
      <c r="M20" s="24">
        <v>9</v>
      </c>
      <c r="N20" s="25">
        <v>371</v>
      </c>
      <c r="O20" s="28">
        <v>417.59999999999997</v>
      </c>
      <c r="P20" s="27">
        <f t="shared" ref="P20:P61" si="6">O20*POWER((($F$5+$F$7)/2-$F$9)/70,1.25)</f>
        <v>0</v>
      </c>
      <c r="R20" s="23" t="s">
        <v>51</v>
      </c>
      <c r="S20" s="51"/>
      <c r="T20" s="54"/>
      <c r="U20" s="24">
        <v>9</v>
      </c>
      <c r="V20" s="25">
        <v>371</v>
      </c>
      <c r="W20" s="28">
        <v>576</v>
      </c>
      <c r="X20" s="27">
        <f t="shared" ref="X20:X61" si="7">W20*POWER((($F$5+$F$7)/2-$F$9)/70,1.25)</f>
        <v>0</v>
      </c>
      <c r="Z20" s="23" t="s">
        <v>52</v>
      </c>
      <c r="AA20" s="51"/>
      <c r="AB20" s="54"/>
      <c r="AC20" s="24">
        <v>9</v>
      </c>
      <c r="AD20" s="25">
        <v>371</v>
      </c>
      <c r="AE20" s="28">
        <v>713</v>
      </c>
      <c r="AF20" s="27">
        <f t="shared" ref="AF20:AF61" si="8">AE20*POWER((($F$5+$F$7)/2-$F$9)/70,1.25)</f>
        <v>0</v>
      </c>
      <c r="AH20" s="23" t="s">
        <v>53</v>
      </c>
      <c r="AI20" s="51"/>
      <c r="AJ20" s="54"/>
      <c r="AK20" s="24">
        <v>9</v>
      </c>
      <c r="AL20" s="25">
        <v>371</v>
      </c>
      <c r="AM20" s="28">
        <v>933</v>
      </c>
      <c r="AN20" s="27">
        <f t="shared" ref="AN20:AN51" si="9">AM20*POWER((($F$5+$F$7)/2-$F$9)/70,1.31)</f>
        <v>0</v>
      </c>
    </row>
    <row r="21" spans="1:40" x14ac:dyDescent="0.25">
      <c r="B21" s="23" t="s">
        <v>54</v>
      </c>
      <c r="C21" s="51"/>
      <c r="D21" s="54"/>
      <c r="E21" s="24">
        <v>10</v>
      </c>
      <c r="F21" s="25">
        <v>412</v>
      </c>
      <c r="G21" s="26">
        <v>270</v>
      </c>
      <c r="H21" s="27">
        <f t="shared" si="5"/>
        <v>0</v>
      </c>
      <c r="J21" s="23" t="s">
        <v>55</v>
      </c>
      <c r="K21" s="51"/>
      <c r="L21" s="54"/>
      <c r="M21" s="24">
        <v>10</v>
      </c>
      <c r="N21" s="25">
        <v>412</v>
      </c>
      <c r="O21" s="28">
        <v>464</v>
      </c>
      <c r="P21" s="27">
        <f t="shared" si="6"/>
        <v>0</v>
      </c>
      <c r="R21" s="23" t="s">
        <v>56</v>
      </c>
      <c r="S21" s="51"/>
      <c r="T21" s="54"/>
      <c r="U21" s="24">
        <v>10</v>
      </c>
      <c r="V21" s="25">
        <v>412</v>
      </c>
      <c r="W21" s="28">
        <v>640</v>
      </c>
      <c r="X21" s="27">
        <f t="shared" si="7"/>
        <v>0</v>
      </c>
      <c r="Z21" s="23" t="s">
        <v>57</v>
      </c>
      <c r="AA21" s="51"/>
      <c r="AB21" s="54"/>
      <c r="AC21" s="24">
        <v>10</v>
      </c>
      <c r="AD21" s="25">
        <v>412</v>
      </c>
      <c r="AE21" s="28">
        <v>792</v>
      </c>
      <c r="AF21" s="27">
        <f t="shared" si="8"/>
        <v>0</v>
      </c>
      <c r="AH21" s="23" t="s">
        <v>58</v>
      </c>
      <c r="AI21" s="51"/>
      <c r="AJ21" s="54"/>
      <c r="AK21" s="24">
        <v>10</v>
      </c>
      <c r="AL21" s="25">
        <v>412</v>
      </c>
      <c r="AM21" s="28">
        <v>1037</v>
      </c>
      <c r="AN21" s="27">
        <f t="shared" si="9"/>
        <v>0</v>
      </c>
    </row>
    <row r="22" spans="1:40" x14ac:dyDescent="0.25">
      <c r="B22" s="23" t="s">
        <v>59</v>
      </c>
      <c r="C22" s="51"/>
      <c r="D22" s="54"/>
      <c r="E22" s="24">
        <v>11</v>
      </c>
      <c r="F22" s="25">
        <v>453</v>
      </c>
      <c r="G22" s="26">
        <v>297</v>
      </c>
      <c r="H22" s="27">
        <f t="shared" si="5"/>
        <v>0</v>
      </c>
      <c r="J22" s="23" t="s">
        <v>60</v>
      </c>
      <c r="K22" s="51"/>
      <c r="L22" s="54"/>
      <c r="M22" s="24">
        <v>11</v>
      </c>
      <c r="N22" s="25">
        <v>453</v>
      </c>
      <c r="O22" s="28">
        <v>510.4</v>
      </c>
      <c r="P22" s="27">
        <f t="shared" si="6"/>
        <v>0</v>
      </c>
      <c r="R22" s="23" t="s">
        <v>61</v>
      </c>
      <c r="S22" s="51"/>
      <c r="T22" s="54"/>
      <c r="U22" s="24">
        <v>11</v>
      </c>
      <c r="V22" s="25">
        <v>453</v>
      </c>
      <c r="W22" s="28">
        <v>704</v>
      </c>
      <c r="X22" s="27">
        <f t="shared" si="7"/>
        <v>0</v>
      </c>
      <c r="Z22" s="23" t="s">
        <v>62</v>
      </c>
      <c r="AA22" s="51"/>
      <c r="AB22" s="54"/>
      <c r="AC22" s="24">
        <v>11</v>
      </c>
      <c r="AD22" s="25">
        <v>453</v>
      </c>
      <c r="AE22" s="28">
        <v>871</v>
      </c>
      <c r="AF22" s="27">
        <f t="shared" si="8"/>
        <v>0</v>
      </c>
      <c r="AH22" s="23" t="s">
        <v>63</v>
      </c>
      <c r="AI22" s="51"/>
      <c r="AJ22" s="54"/>
      <c r="AK22" s="24">
        <v>11</v>
      </c>
      <c r="AL22" s="25">
        <v>453</v>
      </c>
      <c r="AM22" s="28">
        <v>1141</v>
      </c>
      <c r="AN22" s="27">
        <f t="shared" si="9"/>
        <v>0</v>
      </c>
    </row>
    <row r="23" spans="1:40" ht="15.75" x14ac:dyDescent="0.25">
      <c r="B23" s="23" t="s">
        <v>64</v>
      </c>
      <c r="C23" s="51"/>
      <c r="D23" s="54"/>
      <c r="E23" s="24">
        <v>12</v>
      </c>
      <c r="F23" s="25">
        <v>494</v>
      </c>
      <c r="G23" s="26">
        <v>324</v>
      </c>
      <c r="H23" s="27">
        <f t="shared" si="5"/>
        <v>0</v>
      </c>
      <c r="I23" s="29"/>
      <c r="J23" s="23" t="s">
        <v>65</v>
      </c>
      <c r="K23" s="51"/>
      <c r="L23" s="54"/>
      <c r="M23" s="24">
        <v>12</v>
      </c>
      <c r="N23" s="25">
        <v>494</v>
      </c>
      <c r="O23" s="28">
        <v>556.79999999999995</v>
      </c>
      <c r="P23" s="27">
        <f t="shared" si="6"/>
        <v>0</v>
      </c>
      <c r="R23" s="23" t="s">
        <v>66</v>
      </c>
      <c r="S23" s="51"/>
      <c r="T23" s="54"/>
      <c r="U23" s="24">
        <v>12</v>
      </c>
      <c r="V23" s="25">
        <v>494</v>
      </c>
      <c r="W23" s="28">
        <v>768</v>
      </c>
      <c r="X23" s="27">
        <f t="shared" si="7"/>
        <v>0</v>
      </c>
      <c r="Z23" s="23" t="s">
        <v>67</v>
      </c>
      <c r="AA23" s="51"/>
      <c r="AB23" s="54"/>
      <c r="AC23" s="24">
        <v>12</v>
      </c>
      <c r="AD23" s="25">
        <v>494</v>
      </c>
      <c r="AE23" s="28">
        <v>950</v>
      </c>
      <c r="AF23" s="27">
        <f t="shared" si="8"/>
        <v>0</v>
      </c>
      <c r="AH23" s="23" t="s">
        <v>68</v>
      </c>
      <c r="AI23" s="51"/>
      <c r="AJ23" s="54"/>
      <c r="AK23" s="24">
        <v>12</v>
      </c>
      <c r="AL23" s="25">
        <v>494</v>
      </c>
      <c r="AM23" s="28">
        <v>1244</v>
      </c>
      <c r="AN23" s="27">
        <f t="shared" si="9"/>
        <v>0</v>
      </c>
    </row>
    <row r="24" spans="1:40" x14ac:dyDescent="0.25">
      <c r="B24" s="23" t="s">
        <v>69</v>
      </c>
      <c r="C24" s="51"/>
      <c r="D24" s="54"/>
      <c r="E24" s="24">
        <v>13</v>
      </c>
      <c r="F24" s="25">
        <v>535</v>
      </c>
      <c r="G24" s="26">
        <v>351</v>
      </c>
      <c r="H24" s="27">
        <f t="shared" si="5"/>
        <v>0</v>
      </c>
      <c r="J24" s="23" t="s">
        <v>70</v>
      </c>
      <c r="K24" s="51"/>
      <c r="L24" s="54"/>
      <c r="M24" s="24">
        <v>13</v>
      </c>
      <c r="N24" s="25">
        <v>535</v>
      </c>
      <c r="O24" s="28">
        <v>603.19999999999993</v>
      </c>
      <c r="P24" s="27">
        <f t="shared" si="6"/>
        <v>0</v>
      </c>
      <c r="R24" s="23" t="s">
        <v>71</v>
      </c>
      <c r="S24" s="51"/>
      <c r="T24" s="54"/>
      <c r="U24" s="24">
        <v>13</v>
      </c>
      <c r="V24" s="25">
        <v>535</v>
      </c>
      <c r="W24" s="28">
        <v>832</v>
      </c>
      <c r="X24" s="27">
        <f t="shared" si="7"/>
        <v>0</v>
      </c>
      <c r="Z24" s="23" t="s">
        <v>72</v>
      </c>
      <c r="AA24" s="51"/>
      <c r="AB24" s="54"/>
      <c r="AC24" s="24">
        <v>13</v>
      </c>
      <c r="AD24" s="25">
        <v>535</v>
      </c>
      <c r="AE24" s="28">
        <v>1030</v>
      </c>
      <c r="AF24" s="27">
        <f t="shared" si="8"/>
        <v>0</v>
      </c>
      <c r="AH24" s="23" t="s">
        <v>73</v>
      </c>
      <c r="AI24" s="51"/>
      <c r="AJ24" s="54"/>
      <c r="AK24" s="24">
        <v>13</v>
      </c>
      <c r="AL24" s="25">
        <v>535</v>
      </c>
      <c r="AM24" s="28">
        <v>1348</v>
      </c>
      <c r="AN24" s="27">
        <f t="shared" si="9"/>
        <v>0</v>
      </c>
    </row>
    <row r="25" spans="1:40" x14ac:dyDescent="0.25">
      <c r="B25" s="23" t="s">
        <v>74</v>
      </c>
      <c r="C25" s="51"/>
      <c r="D25" s="54"/>
      <c r="E25" s="24">
        <v>14</v>
      </c>
      <c r="F25" s="25">
        <v>576</v>
      </c>
      <c r="G25" s="26">
        <v>378</v>
      </c>
      <c r="H25" s="27">
        <f t="shared" si="5"/>
        <v>0</v>
      </c>
      <c r="J25" s="23" t="s">
        <v>75</v>
      </c>
      <c r="K25" s="51"/>
      <c r="L25" s="54"/>
      <c r="M25" s="24">
        <v>14</v>
      </c>
      <c r="N25" s="25">
        <v>576</v>
      </c>
      <c r="O25" s="28">
        <v>649.6</v>
      </c>
      <c r="P25" s="27">
        <f t="shared" si="6"/>
        <v>0</v>
      </c>
      <c r="R25" s="23" t="s">
        <v>76</v>
      </c>
      <c r="S25" s="51"/>
      <c r="T25" s="54"/>
      <c r="U25" s="24">
        <v>14</v>
      </c>
      <c r="V25" s="25">
        <v>576</v>
      </c>
      <c r="W25" s="28">
        <v>896</v>
      </c>
      <c r="X25" s="27">
        <f t="shared" si="7"/>
        <v>0</v>
      </c>
      <c r="Z25" s="23" t="s">
        <v>77</v>
      </c>
      <c r="AA25" s="51"/>
      <c r="AB25" s="54"/>
      <c r="AC25" s="24">
        <v>14</v>
      </c>
      <c r="AD25" s="25">
        <v>576</v>
      </c>
      <c r="AE25" s="28">
        <v>1109</v>
      </c>
      <c r="AF25" s="27">
        <f t="shared" si="8"/>
        <v>0</v>
      </c>
      <c r="AH25" s="23" t="s">
        <v>78</v>
      </c>
      <c r="AI25" s="51"/>
      <c r="AJ25" s="54"/>
      <c r="AK25" s="24">
        <v>14</v>
      </c>
      <c r="AL25" s="25">
        <v>576</v>
      </c>
      <c r="AM25" s="28">
        <v>1452</v>
      </c>
      <c r="AN25" s="27">
        <f t="shared" si="9"/>
        <v>0</v>
      </c>
    </row>
    <row r="26" spans="1:40" x14ac:dyDescent="0.25">
      <c r="B26" s="23" t="s">
        <v>79</v>
      </c>
      <c r="C26" s="51"/>
      <c r="D26" s="54"/>
      <c r="E26" s="24">
        <v>15</v>
      </c>
      <c r="F26" s="25">
        <v>617</v>
      </c>
      <c r="G26" s="26">
        <v>405</v>
      </c>
      <c r="H26" s="27">
        <f t="shared" si="5"/>
        <v>0</v>
      </c>
      <c r="J26" s="23" t="s">
        <v>80</v>
      </c>
      <c r="K26" s="51"/>
      <c r="L26" s="54"/>
      <c r="M26" s="24">
        <v>15</v>
      </c>
      <c r="N26" s="25">
        <v>617</v>
      </c>
      <c r="O26" s="28">
        <v>696</v>
      </c>
      <c r="P26" s="27">
        <f t="shared" si="6"/>
        <v>0</v>
      </c>
      <c r="R26" s="23" t="s">
        <v>81</v>
      </c>
      <c r="S26" s="51"/>
      <c r="T26" s="54"/>
      <c r="U26" s="24">
        <v>15</v>
      </c>
      <c r="V26" s="25">
        <v>617</v>
      </c>
      <c r="W26" s="28">
        <v>960</v>
      </c>
      <c r="X26" s="27">
        <f t="shared" si="7"/>
        <v>0</v>
      </c>
      <c r="Z26" s="23" t="s">
        <v>82</v>
      </c>
      <c r="AA26" s="51"/>
      <c r="AB26" s="54"/>
      <c r="AC26" s="24">
        <v>15</v>
      </c>
      <c r="AD26" s="25">
        <v>617</v>
      </c>
      <c r="AE26" s="28">
        <v>1188</v>
      </c>
      <c r="AF26" s="27">
        <f t="shared" si="8"/>
        <v>0</v>
      </c>
      <c r="AH26" s="23" t="s">
        <v>83</v>
      </c>
      <c r="AI26" s="51"/>
      <c r="AJ26" s="54"/>
      <c r="AK26" s="24">
        <v>15</v>
      </c>
      <c r="AL26" s="25">
        <v>617</v>
      </c>
      <c r="AM26" s="28">
        <v>1556</v>
      </c>
      <c r="AN26" s="27">
        <f t="shared" si="9"/>
        <v>0</v>
      </c>
    </row>
    <row r="27" spans="1:40" x14ac:dyDescent="0.25">
      <c r="B27" s="23" t="s">
        <v>84</v>
      </c>
      <c r="C27" s="51"/>
      <c r="D27" s="54"/>
      <c r="E27" s="24">
        <v>16</v>
      </c>
      <c r="F27" s="25">
        <v>658</v>
      </c>
      <c r="G27" s="26">
        <v>432</v>
      </c>
      <c r="H27" s="27">
        <f t="shared" si="5"/>
        <v>0</v>
      </c>
      <c r="J27" s="23" t="s">
        <v>85</v>
      </c>
      <c r="K27" s="51"/>
      <c r="L27" s="54"/>
      <c r="M27" s="24">
        <v>16</v>
      </c>
      <c r="N27" s="25">
        <v>658</v>
      </c>
      <c r="O27" s="28">
        <v>742.4</v>
      </c>
      <c r="P27" s="27">
        <f t="shared" si="6"/>
        <v>0</v>
      </c>
      <c r="R27" s="23" t="s">
        <v>86</v>
      </c>
      <c r="S27" s="51"/>
      <c r="T27" s="54"/>
      <c r="U27" s="24">
        <v>16</v>
      </c>
      <c r="V27" s="25">
        <v>658</v>
      </c>
      <c r="W27" s="28">
        <v>1024</v>
      </c>
      <c r="X27" s="27">
        <f t="shared" si="7"/>
        <v>0</v>
      </c>
      <c r="Z27" s="23" t="s">
        <v>87</v>
      </c>
      <c r="AA27" s="51"/>
      <c r="AB27" s="54"/>
      <c r="AC27" s="24">
        <v>16</v>
      </c>
      <c r="AD27" s="25">
        <v>658</v>
      </c>
      <c r="AE27" s="28">
        <v>1267</v>
      </c>
      <c r="AF27" s="27">
        <f t="shared" si="8"/>
        <v>0</v>
      </c>
      <c r="AH27" s="23" t="s">
        <v>88</v>
      </c>
      <c r="AI27" s="51"/>
      <c r="AJ27" s="54"/>
      <c r="AK27" s="24">
        <v>16</v>
      </c>
      <c r="AL27" s="25">
        <v>658</v>
      </c>
      <c r="AM27" s="28">
        <v>1659</v>
      </c>
      <c r="AN27" s="27">
        <f t="shared" si="9"/>
        <v>0</v>
      </c>
    </row>
    <row r="28" spans="1:40" x14ac:dyDescent="0.25">
      <c r="B28" s="23" t="s">
        <v>89</v>
      </c>
      <c r="C28" s="51"/>
      <c r="D28" s="54"/>
      <c r="E28" s="24">
        <v>17</v>
      </c>
      <c r="F28" s="25">
        <v>699</v>
      </c>
      <c r="G28" s="26">
        <v>459</v>
      </c>
      <c r="H28" s="27">
        <f t="shared" si="5"/>
        <v>0</v>
      </c>
      <c r="J28" s="23" t="s">
        <v>90</v>
      </c>
      <c r="K28" s="51"/>
      <c r="L28" s="54"/>
      <c r="M28" s="24">
        <v>17</v>
      </c>
      <c r="N28" s="25">
        <v>699</v>
      </c>
      <c r="O28" s="28">
        <v>788.8</v>
      </c>
      <c r="P28" s="27">
        <f t="shared" si="6"/>
        <v>0</v>
      </c>
      <c r="R28" s="23" t="s">
        <v>91</v>
      </c>
      <c r="S28" s="51"/>
      <c r="T28" s="54"/>
      <c r="U28" s="24">
        <v>17</v>
      </c>
      <c r="V28" s="25">
        <v>699</v>
      </c>
      <c r="W28" s="28">
        <v>1088</v>
      </c>
      <c r="X28" s="27">
        <f t="shared" si="7"/>
        <v>0</v>
      </c>
      <c r="Z28" s="23" t="s">
        <v>92</v>
      </c>
      <c r="AA28" s="51"/>
      <c r="AB28" s="54"/>
      <c r="AC28" s="24">
        <v>17</v>
      </c>
      <c r="AD28" s="25">
        <v>699</v>
      </c>
      <c r="AE28" s="28">
        <v>1346</v>
      </c>
      <c r="AF28" s="27">
        <f t="shared" si="8"/>
        <v>0</v>
      </c>
      <c r="AH28" s="23" t="s">
        <v>93</v>
      </c>
      <c r="AI28" s="51"/>
      <c r="AJ28" s="54"/>
      <c r="AK28" s="24">
        <v>17</v>
      </c>
      <c r="AL28" s="25">
        <v>699</v>
      </c>
      <c r="AM28" s="28">
        <v>1763</v>
      </c>
      <c r="AN28" s="27">
        <f t="shared" si="9"/>
        <v>0</v>
      </c>
    </row>
    <row r="29" spans="1:40" x14ac:dyDescent="0.25">
      <c r="B29" s="23" t="s">
        <v>94</v>
      </c>
      <c r="C29" s="51"/>
      <c r="D29" s="54"/>
      <c r="E29" s="24">
        <v>18</v>
      </c>
      <c r="F29" s="25">
        <v>740</v>
      </c>
      <c r="G29" s="26">
        <v>486</v>
      </c>
      <c r="H29" s="27">
        <f t="shared" si="5"/>
        <v>0</v>
      </c>
      <c r="J29" s="23" t="s">
        <v>95</v>
      </c>
      <c r="K29" s="51"/>
      <c r="L29" s="54"/>
      <c r="M29" s="24">
        <v>18</v>
      </c>
      <c r="N29" s="25">
        <v>740</v>
      </c>
      <c r="O29" s="28">
        <v>835.19999999999993</v>
      </c>
      <c r="P29" s="27">
        <f t="shared" si="6"/>
        <v>0</v>
      </c>
      <c r="R29" s="23" t="s">
        <v>96</v>
      </c>
      <c r="S29" s="51"/>
      <c r="T29" s="54"/>
      <c r="U29" s="24">
        <v>18</v>
      </c>
      <c r="V29" s="25">
        <v>740</v>
      </c>
      <c r="W29" s="28">
        <v>1152</v>
      </c>
      <c r="X29" s="27">
        <f t="shared" si="7"/>
        <v>0</v>
      </c>
      <c r="Z29" s="23" t="s">
        <v>97</v>
      </c>
      <c r="AA29" s="51"/>
      <c r="AB29" s="54"/>
      <c r="AC29" s="24">
        <v>18</v>
      </c>
      <c r="AD29" s="25">
        <v>740</v>
      </c>
      <c r="AE29" s="28">
        <v>1426</v>
      </c>
      <c r="AF29" s="27">
        <f t="shared" si="8"/>
        <v>0</v>
      </c>
      <c r="AH29" s="23" t="s">
        <v>98</v>
      </c>
      <c r="AI29" s="51"/>
      <c r="AJ29" s="54"/>
      <c r="AK29" s="24">
        <v>18</v>
      </c>
      <c r="AL29" s="25">
        <v>740</v>
      </c>
      <c r="AM29" s="28">
        <v>1867</v>
      </c>
      <c r="AN29" s="27">
        <f t="shared" si="9"/>
        <v>0</v>
      </c>
    </row>
    <row r="30" spans="1:40" x14ac:dyDescent="0.25">
      <c r="B30" s="23" t="s">
        <v>99</v>
      </c>
      <c r="C30" s="51"/>
      <c r="D30" s="54"/>
      <c r="E30" s="24">
        <v>19</v>
      </c>
      <c r="F30" s="25">
        <v>781</v>
      </c>
      <c r="G30" s="26">
        <v>513</v>
      </c>
      <c r="H30" s="27">
        <f t="shared" si="5"/>
        <v>0</v>
      </c>
      <c r="J30" s="23" t="s">
        <v>100</v>
      </c>
      <c r="K30" s="51"/>
      <c r="L30" s="54"/>
      <c r="M30" s="24">
        <v>19</v>
      </c>
      <c r="N30" s="25">
        <v>781</v>
      </c>
      <c r="O30" s="28">
        <v>881.6</v>
      </c>
      <c r="P30" s="27">
        <f t="shared" si="6"/>
        <v>0</v>
      </c>
      <c r="R30" s="23" t="s">
        <v>101</v>
      </c>
      <c r="S30" s="51"/>
      <c r="T30" s="54"/>
      <c r="U30" s="24">
        <v>19</v>
      </c>
      <c r="V30" s="25">
        <v>781</v>
      </c>
      <c r="W30" s="28">
        <v>1216</v>
      </c>
      <c r="X30" s="27">
        <f t="shared" si="7"/>
        <v>0</v>
      </c>
      <c r="Z30" s="23" t="s">
        <v>102</v>
      </c>
      <c r="AA30" s="51"/>
      <c r="AB30" s="54"/>
      <c r="AC30" s="24">
        <v>19</v>
      </c>
      <c r="AD30" s="25">
        <v>781</v>
      </c>
      <c r="AE30" s="28">
        <v>1505</v>
      </c>
      <c r="AF30" s="27">
        <f t="shared" si="8"/>
        <v>0</v>
      </c>
      <c r="AH30" s="23" t="s">
        <v>103</v>
      </c>
      <c r="AI30" s="51"/>
      <c r="AJ30" s="54"/>
      <c r="AK30" s="24">
        <v>19</v>
      </c>
      <c r="AL30" s="25">
        <v>781</v>
      </c>
      <c r="AM30" s="28">
        <v>1970</v>
      </c>
      <c r="AN30" s="27">
        <f t="shared" si="9"/>
        <v>0</v>
      </c>
    </row>
    <row r="31" spans="1:40" x14ac:dyDescent="0.25">
      <c r="B31" s="23" t="s">
        <v>104</v>
      </c>
      <c r="C31" s="51"/>
      <c r="D31" s="54"/>
      <c r="E31" s="24">
        <v>20</v>
      </c>
      <c r="F31" s="25">
        <v>822</v>
      </c>
      <c r="G31" s="26">
        <v>540</v>
      </c>
      <c r="H31" s="27">
        <f t="shared" si="5"/>
        <v>0</v>
      </c>
      <c r="J31" s="23" t="s">
        <v>105</v>
      </c>
      <c r="K31" s="51"/>
      <c r="L31" s="54"/>
      <c r="M31" s="24">
        <v>20</v>
      </c>
      <c r="N31" s="25">
        <v>822</v>
      </c>
      <c r="O31" s="28">
        <v>928</v>
      </c>
      <c r="P31" s="27">
        <f t="shared" si="6"/>
        <v>0</v>
      </c>
      <c r="R31" s="23" t="s">
        <v>106</v>
      </c>
      <c r="S31" s="51"/>
      <c r="T31" s="54"/>
      <c r="U31" s="24">
        <v>20</v>
      </c>
      <c r="V31" s="25">
        <v>822</v>
      </c>
      <c r="W31" s="28">
        <v>1280</v>
      </c>
      <c r="X31" s="27">
        <f t="shared" si="7"/>
        <v>0</v>
      </c>
      <c r="Z31" s="23" t="s">
        <v>107</v>
      </c>
      <c r="AA31" s="51"/>
      <c r="AB31" s="54"/>
      <c r="AC31" s="24">
        <v>20</v>
      </c>
      <c r="AD31" s="25">
        <v>822</v>
      </c>
      <c r="AE31" s="28">
        <v>1584</v>
      </c>
      <c r="AF31" s="27">
        <f t="shared" si="8"/>
        <v>0</v>
      </c>
      <c r="AH31" s="23" t="s">
        <v>108</v>
      </c>
      <c r="AI31" s="51"/>
      <c r="AJ31" s="54"/>
      <c r="AK31" s="24">
        <v>20</v>
      </c>
      <c r="AL31" s="25">
        <v>822</v>
      </c>
      <c r="AM31" s="28">
        <v>2074</v>
      </c>
      <c r="AN31" s="27">
        <f t="shared" si="9"/>
        <v>0</v>
      </c>
    </row>
    <row r="32" spans="1:40" x14ac:dyDescent="0.25">
      <c r="B32" s="23" t="s">
        <v>109</v>
      </c>
      <c r="C32" s="51"/>
      <c r="D32" s="54"/>
      <c r="E32" s="24">
        <v>21</v>
      </c>
      <c r="F32" s="25">
        <v>863</v>
      </c>
      <c r="G32" s="26">
        <v>567</v>
      </c>
      <c r="H32" s="27">
        <f t="shared" si="5"/>
        <v>0</v>
      </c>
      <c r="J32" s="23" t="s">
        <v>110</v>
      </c>
      <c r="K32" s="51"/>
      <c r="L32" s="54"/>
      <c r="M32" s="24">
        <v>21</v>
      </c>
      <c r="N32" s="25">
        <v>863</v>
      </c>
      <c r="O32" s="28">
        <v>974.4</v>
      </c>
      <c r="P32" s="27">
        <f t="shared" si="6"/>
        <v>0</v>
      </c>
      <c r="R32" s="23" t="s">
        <v>111</v>
      </c>
      <c r="S32" s="51"/>
      <c r="T32" s="54"/>
      <c r="U32" s="24">
        <v>21</v>
      </c>
      <c r="V32" s="25">
        <v>863</v>
      </c>
      <c r="W32" s="28">
        <v>1344</v>
      </c>
      <c r="X32" s="27">
        <f t="shared" si="7"/>
        <v>0</v>
      </c>
      <c r="Z32" s="23" t="s">
        <v>112</v>
      </c>
      <c r="AA32" s="51"/>
      <c r="AB32" s="54"/>
      <c r="AC32" s="24">
        <v>21</v>
      </c>
      <c r="AD32" s="25">
        <v>863</v>
      </c>
      <c r="AE32" s="28">
        <v>1663</v>
      </c>
      <c r="AF32" s="27">
        <f t="shared" si="8"/>
        <v>0</v>
      </c>
      <c r="AH32" s="23" t="s">
        <v>113</v>
      </c>
      <c r="AI32" s="51"/>
      <c r="AJ32" s="54"/>
      <c r="AK32" s="24">
        <v>21</v>
      </c>
      <c r="AL32" s="25">
        <v>863</v>
      </c>
      <c r="AM32" s="28">
        <v>2178</v>
      </c>
      <c r="AN32" s="27">
        <f t="shared" si="9"/>
        <v>0</v>
      </c>
    </row>
    <row r="33" spans="2:40" x14ac:dyDescent="0.25">
      <c r="B33" s="23" t="s">
        <v>114</v>
      </c>
      <c r="C33" s="51"/>
      <c r="D33" s="54"/>
      <c r="E33" s="24">
        <v>22</v>
      </c>
      <c r="F33" s="25">
        <v>904</v>
      </c>
      <c r="G33" s="26">
        <v>594</v>
      </c>
      <c r="H33" s="27">
        <f t="shared" si="5"/>
        <v>0</v>
      </c>
      <c r="J33" s="23" t="s">
        <v>115</v>
      </c>
      <c r="K33" s="51"/>
      <c r="L33" s="54"/>
      <c r="M33" s="24">
        <v>22</v>
      </c>
      <c r="N33" s="25">
        <v>904</v>
      </c>
      <c r="O33" s="28">
        <v>1020.8</v>
      </c>
      <c r="P33" s="27">
        <f t="shared" si="6"/>
        <v>0</v>
      </c>
      <c r="R33" s="23" t="s">
        <v>116</v>
      </c>
      <c r="S33" s="51"/>
      <c r="T33" s="54"/>
      <c r="U33" s="24">
        <v>22</v>
      </c>
      <c r="V33" s="25">
        <v>904</v>
      </c>
      <c r="W33" s="28">
        <v>1408</v>
      </c>
      <c r="X33" s="27">
        <f t="shared" si="7"/>
        <v>0</v>
      </c>
      <c r="Z33" s="23" t="s">
        <v>117</v>
      </c>
      <c r="AA33" s="51"/>
      <c r="AB33" s="54"/>
      <c r="AC33" s="24">
        <v>22</v>
      </c>
      <c r="AD33" s="25">
        <v>904</v>
      </c>
      <c r="AE33" s="28">
        <v>1742</v>
      </c>
      <c r="AF33" s="27">
        <f t="shared" si="8"/>
        <v>0</v>
      </c>
      <c r="AH33" s="23" t="s">
        <v>118</v>
      </c>
      <c r="AI33" s="51"/>
      <c r="AJ33" s="54"/>
      <c r="AK33" s="24">
        <v>22</v>
      </c>
      <c r="AL33" s="25">
        <v>904</v>
      </c>
      <c r="AM33" s="28">
        <v>2281</v>
      </c>
      <c r="AN33" s="27">
        <f t="shared" si="9"/>
        <v>0</v>
      </c>
    </row>
    <row r="34" spans="2:40" x14ac:dyDescent="0.25">
      <c r="B34" s="23" t="s">
        <v>119</v>
      </c>
      <c r="C34" s="51"/>
      <c r="D34" s="54"/>
      <c r="E34" s="24">
        <v>23</v>
      </c>
      <c r="F34" s="25">
        <v>945</v>
      </c>
      <c r="G34" s="26">
        <v>621</v>
      </c>
      <c r="H34" s="27">
        <f t="shared" si="5"/>
        <v>0</v>
      </c>
      <c r="J34" s="23" t="s">
        <v>120</v>
      </c>
      <c r="K34" s="51"/>
      <c r="L34" s="54"/>
      <c r="M34" s="24">
        <v>23</v>
      </c>
      <c r="N34" s="25">
        <v>945</v>
      </c>
      <c r="O34" s="28">
        <v>1067.2</v>
      </c>
      <c r="P34" s="27">
        <f t="shared" si="6"/>
        <v>0</v>
      </c>
      <c r="R34" s="23" t="s">
        <v>121</v>
      </c>
      <c r="S34" s="51"/>
      <c r="T34" s="54"/>
      <c r="U34" s="24">
        <v>23</v>
      </c>
      <c r="V34" s="25">
        <v>945</v>
      </c>
      <c r="W34" s="28">
        <v>1472</v>
      </c>
      <c r="X34" s="27">
        <f t="shared" si="7"/>
        <v>0</v>
      </c>
      <c r="Z34" s="23" t="s">
        <v>122</v>
      </c>
      <c r="AA34" s="51"/>
      <c r="AB34" s="54"/>
      <c r="AC34" s="24">
        <v>23</v>
      </c>
      <c r="AD34" s="25">
        <v>945</v>
      </c>
      <c r="AE34" s="28">
        <v>1822</v>
      </c>
      <c r="AF34" s="27">
        <f t="shared" si="8"/>
        <v>0</v>
      </c>
      <c r="AH34" s="23" t="s">
        <v>123</v>
      </c>
      <c r="AI34" s="51"/>
      <c r="AJ34" s="54"/>
      <c r="AK34" s="24">
        <v>23</v>
      </c>
      <c r="AL34" s="25">
        <v>945</v>
      </c>
      <c r="AM34" s="28">
        <v>2385</v>
      </c>
      <c r="AN34" s="27">
        <f t="shared" si="9"/>
        <v>0</v>
      </c>
    </row>
    <row r="35" spans="2:40" x14ac:dyDescent="0.25">
      <c r="B35" s="23" t="s">
        <v>124</v>
      </c>
      <c r="C35" s="51"/>
      <c r="D35" s="54"/>
      <c r="E35" s="24">
        <v>24</v>
      </c>
      <c r="F35" s="25">
        <v>986</v>
      </c>
      <c r="G35" s="26">
        <v>648</v>
      </c>
      <c r="H35" s="27">
        <f t="shared" si="5"/>
        <v>0</v>
      </c>
      <c r="J35" s="23" t="s">
        <v>125</v>
      </c>
      <c r="K35" s="51"/>
      <c r="L35" s="54"/>
      <c r="M35" s="24">
        <v>24</v>
      </c>
      <c r="N35" s="25">
        <v>986</v>
      </c>
      <c r="O35" s="28">
        <v>1113.5999999999999</v>
      </c>
      <c r="P35" s="27">
        <f t="shared" si="6"/>
        <v>0</v>
      </c>
      <c r="R35" s="23" t="s">
        <v>126</v>
      </c>
      <c r="S35" s="51"/>
      <c r="T35" s="54"/>
      <c r="U35" s="24">
        <v>24</v>
      </c>
      <c r="V35" s="25">
        <v>986</v>
      </c>
      <c r="W35" s="28">
        <v>1536</v>
      </c>
      <c r="X35" s="27">
        <f t="shared" si="7"/>
        <v>0</v>
      </c>
      <c r="Z35" s="23" t="s">
        <v>127</v>
      </c>
      <c r="AA35" s="51"/>
      <c r="AB35" s="54"/>
      <c r="AC35" s="24">
        <v>24</v>
      </c>
      <c r="AD35" s="25">
        <v>986</v>
      </c>
      <c r="AE35" s="28">
        <v>1901</v>
      </c>
      <c r="AF35" s="27">
        <f t="shared" si="8"/>
        <v>0</v>
      </c>
      <c r="AH35" s="23" t="s">
        <v>128</v>
      </c>
      <c r="AI35" s="51"/>
      <c r="AJ35" s="54"/>
      <c r="AK35" s="24">
        <v>24</v>
      </c>
      <c r="AL35" s="25">
        <v>986</v>
      </c>
      <c r="AM35" s="28">
        <v>2489</v>
      </c>
      <c r="AN35" s="27">
        <f t="shared" si="9"/>
        <v>0</v>
      </c>
    </row>
    <row r="36" spans="2:40" x14ac:dyDescent="0.25">
      <c r="B36" s="23" t="s">
        <v>129</v>
      </c>
      <c r="C36" s="51"/>
      <c r="D36" s="54"/>
      <c r="E36" s="24">
        <v>25</v>
      </c>
      <c r="F36" s="25">
        <v>1027</v>
      </c>
      <c r="G36" s="26">
        <v>675</v>
      </c>
      <c r="H36" s="27">
        <f t="shared" si="5"/>
        <v>0</v>
      </c>
      <c r="J36" s="23" t="s">
        <v>130</v>
      </c>
      <c r="K36" s="51"/>
      <c r="L36" s="54"/>
      <c r="M36" s="24">
        <v>25</v>
      </c>
      <c r="N36" s="25">
        <v>1027</v>
      </c>
      <c r="O36" s="28">
        <v>1160</v>
      </c>
      <c r="P36" s="27">
        <f t="shared" si="6"/>
        <v>0</v>
      </c>
      <c r="R36" s="23" t="s">
        <v>131</v>
      </c>
      <c r="S36" s="51"/>
      <c r="T36" s="54"/>
      <c r="U36" s="24">
        <v>25</v>
      </c>
      <c r="V36" s="25">
        <v>1027</v>
      </c>
      <c r="W36" s="28">
        <v>1600</v>
      </c>
      <c r="X36" s="27">
        <f t="shared" si="7"/>
        <v>0</v>
      </c>
      <c r="Z36" s="23" t="s">
        <v>132</v>
      </c>
      <c r="AA36" s="51"/>
      <c r="AB36" s="54"/>
      <c r="AC36" s="24">
        <v>25</v>
      </c>
      <c r="AD36" s="25">
        <v>1027</v>
      </c>
      <c r="AE36" s="28">
        <v>1980</v>
      </c>
      <c r="AF36" s="27">
        <f t="shared" si="8"/>
        <v>0</v>
      </c>
      <c r="AH36" s="23" t="s">
        <v>133</v>
      </c>
      <c r="AI36" s="51"/>
      <c r="AJ36" s="54"/>
      <c r="AK36" s="24">
        <v>25</v>
      </c>
      <c r="AL36" s="25">
        <v>1027</v>
      </c>
      <c r="AM36" s="28">
        <v>2593</v>
      </c>
      <c r="AN36" s="27">
        <f t="shared" si="9"/>
        <v>0</v>
      </c>
    </row>
    <row r="37" spans="2:40" x14ac:dyDescent="0.25">
      <c r="B37" s="23" t="s">
        <v>134</v>
      </c>
      <c r="C37" s="51"/>
      <c r="D37" s="54"/>
      <c r="E37" s="24">
        <v>26</v>
      </c>
      <c r="F37" s="25">
        <v>1068</v>
      </c>
      <c r="G37" s="26">
        <v>702</v>
      </c>
      <c r="H37" s="27">
        <f t="shared" si="5"/>
        <v>0</v>
      </c>
      <c r="J37" s="23" t="s">
        <v>135</v>
      </c>
      <c r="K37" s="51"/>
      <c r="L37" s="54"/>
      <c r="M37" s="24">
        <v>26</v>
      </c>
      <c r="N37" s="25">
        <v>1068</v>
      </c>
      <c r="O37" s="28">
        <v>1206.3999999999999</v>
      </c>
      <c r="P37" s="27">
        <f t="shared" si="6"/>
        <v>0</v>
      </c>
      <c r="R37" s="23" t="s">
        <v>136</v>
      </c>
      <c r="S37" s="51"/>
      <c r="T37" s="54"/>
      <c r="U37" s="24">
        <v>26</v>
      </c>
      <c r="V37" s="25">
        <v>1068</v>
      </c>
      <c r="W37" s="28">
        <v>1664</v>
      </c>
      <c r="X37" s="27">
        <f t="shared" si="7"/>
        <v>0</v>
      </c>
      <c r="Z37" s="23" t="s">
        <v>137</v>
      </c>
      <c r="AA37" s="51"/>
      <c r="AB37" s="54"/>
      <c r="AC37" s="24">
        <v>26</v>
      </c>
      <c r="AD37" s="25">
        <v>1068</v>
      </c>
      <c r="AE37" s="28">
        <v>2059</v>
      </c>
      <c r="AF37" s="27">
        <f t="shared" si="8"/>
        <v>0</v>
      </c>
      <c r="AH37" s="23" t="s">
        <v>138</v>
      </c>
      <c r="AI37" s="51"/>
      <c r="AJ37" s="54"/>
      <c r="AK37" s="24">
        <v>26</v>
      </c>
      <c r="AL37" s="25">
        <v>1068</v>
      </c>
      <c r="AM37" s="28">
        <v>2696</v>
      </c>
      <c r="AN37" s="27">
        <f t="shared" si="9"/>
        <v>0</v>
      </c>
    </row>
    <row r="38" spans="2:40" x14ac:dyDescent="0.25">
      <c r="B38" s="23" t="s">
        <v>139</v>
      </c>
      <c r="C38" s="51"/>
      <c r="D38" s="54"/>
      <c r="E38" s="24">
        <v>27</v>
      </c>
      <c r="F38" s="25">
        <v>1109</v>
      </c>
      <c r="G38" s="26">
        <v>729</v>
      </c>
      <c r="H38" s="27">
        <f t="shared" si="5"/>
        <v>0</v>
      </c>
      <c r="J38" s="23" t="s">
        <v>140</v>
      </c>
      <c r="K38" s="51"/>
      <c r="L38" s="54"/>
      <c r="M38" s="24">
        <v>27</v>
      </c>
      <c r="N38" s="25">
        <v>1109</v>
      </c>
      <c r="O38" s="28">
        <v>1252.8</v>
      </c>
      <c r="P38" s="27">
        <f t="shared" si="6"/>
        <v>0</v>
      </c>
      <c r="R38" s="23" t="s">
        <v>141</v>
      </c>
      <c r="S38" s="51"/>
      <c r="T38" s="54"/>
      <c r="U38" s="24">
        <v>27</v>
      </c>
      <c r="V38" s="25">
        <v>1109</v>
      </c>
      <c r="W38" s="28">
        <v>1728</v>
      </c>
      <c r="X38" s="27">
        <f t="shared" si="7"/>
        <v>0</v>
      </c>
      <c r="Z38" s="23" t="s">
        <v>142</v>
      </c>
      <c r="AA38" s="51"/>
      <c r="AB38" s="54"/>
      <c r="AC38" s="24">
        <v>27</v>
      </c>
      <c r="AD38" s="25">
        <v>1109</v>
      </c>
      <c r="AE38" s="28">
        <v>2138</v>
      </c>
      <c r="AF38" s="27">
        <f t="shared" si="8"/>
        <v>0</v>
      </c>
      <c r="AH38" s="23" t="s">
        <v>143</v>
      </c>
      <c r="AI38" s="51"/>
      <c r="AJ38" s="54"/>
      <c r="AK38" s="24">
        <v>27</v>
      </c>
      <c r="AL38" s="25">
        <v>1109</v>
      </c>
      <c r="AM38" s="28">
        <v>2800</v>
      </c>
      <c r="AN38" s="27">
        <f t="shared" si="9"/>
        <v>0</v>
      </c>
    </row>
    <row r="39" spans="2:40" x14ac:dyDescent="0.25">
      <c r="B39" s="23" t="s">
        <v>144</v>
      </c>
      <c r="C39" s="51"/>
      <c r="D39" s="54"/>
      <c r="E39" s="24">
        <v>28</v>
      </c>
      <c r="F39" s="25">
        <v>1150</v>
      </c>
      <c r="G39" s="26">
        <v>756</v>
      </c>
      <c r="H39" s="27">
        <f t="shared" si="5"/>
        <v>0</v>
      </c>
      <c r="J39" s="23" t="s">
        <v>145</v>
      </c>
      <c r="K39" s="51"/>
      <c r="L39" s="54"/>
      <c r="M39" s="24">
        <v>28</v>
      </c>
      <c r="N39" s="25">
        <v>1150</v>
      </c>
      <c r="O39" s="28">
        <v>1299.2</v>
      </c>
      <c r="P39" s="27">
        <f t="shared" si="6"/>
        <v>0</v>
      </c>
      <c r="R39" s="23" t="s">
        <v>146</v>
      </c>
      <c r="S39" s="51"/>
      <c r="T39" s="54"/>
      <c r="U39" s="24">
        <v>28</v>
      </c>
      <c r="V39" s="25">
        <v>1150</v>
      </c>
      <c r="W39" s="28">
        <v>1792</v>
      </c>
      <c r="X39" s="27">
        <f t="shared" si="7"/>
        <v>0</v>
      </c>
      <c r="Z39" s="23" t="s">
        <v>147</v>
      </c>
      <c r="AA39" s="51"/>
      <c r="AB39" s="54"/>
      <c r="AC39" s="24">
        <v>28</v>
      </c>
      <c r="AD39" s="25">
        <v>1150</v>
      </c>
      <c r="AE39" s="28">
        <v>2218</v>
      </c>
      <c r="AF39" s="27">
        <f t="shared" si="8"/>
        <v>0</v>
      </c>
      <c r="AH39" s="23" t="s">
        <v>148</v>
      </c>
      <c r="AI39" s="51"/>
      <c r="AJ39" s="54"/>
      <c r="AK39" s="24">
        <v>28</v>
      </c>
      <c r="AL39" s="25">
        <v>1150</v>
      </c>
      <c r="AM39" s="28">
        <v>2904</v>
      </c>
      <c r="AN39" s="27">
        <f t="shared" si="9"/>
        <v>0</v>
      </c>
    </row>
    <row r="40" spans="2:40" x14ac:dyDescent="0.25">
      <c r="B40" s="23" t="s">
        <v>149</v>
      </c>
      <c r="C40" s="51"/>
      <c r="D40" s="54"/>
      <c r="E40" s="24">
        <v>29</v>
      </c>
      <c r="F40" s="25">
        <v>1191</v>
      </c>
      <c r="G40" s="26">
        <v>783</v>
      </c>
      <c r="H40" s="27">
        <f t="shared" si="5"/>
        <v>0</v>
      </c>
      <c r="J40" s="23" t="s">
        <v>150</v>
      </c>
      <c r="K40" s="51"/>
      <c r="L40" s="54"/>
      <c r="M40" s="24">
        <v>29</v>
      </c>
      <c r="N40" s="25">
        <v>1191</v>
      </c>
      <c r="O40" s="28">
        <v>1345.6</v>
      </c>
      <c r="P40" s="27">
        <f t="shared" si="6"/>
        <v>0</v>
      </c>
      <c r="R40" s="23" t="s">
        <v>151</v>
      </c>
      <c r="S40" s="51"/>
      <c r="T40" s="54"/>
      <c r="U40" s="24">
        <v>29</v>
      </c>
      <c r="V40" s="25">
        <v>1191</v>
      </c>
      <c r="W40" s="28">
        <v>1856</v>
      </c>
      <c r="X40" s="27">
        <f t="shared" si="7"/>
        <v>0</v>
      </c>
      <c r="Z40" s="23" t="s">
        <v>152</v>
      </c>
      <c r="AA40" s="51"/>
      <c r="AB40" s="54"/>
      <c r="AC40" s="24">
        <v>29</v>
      </c>
      <c r="AD40" s="25">
        <v>1191</v>
      </c>
      <c r="AE40" s="28">
        <v>2297</v>
      </c>
      <c r="AF40" s="27">
        <f t="shared" si="8"/>
        <v>0</v>
      </c>
      <c r="AH40" s="23" t="s">
        <v>153</v>
      </c>
      <c r="AI40" s="51"/>
      <c r="AJ40" s="54"/>
      <c r="AK40" s="24">
        <v>29</v>
      </c>
      <c r="AL40" s="25">
        <v>1191</v>
      </c>
      <c r="AM40" s="28">
        <v>3007</v>
      </c>
      <c r="AN40" s="27">
        <f t="shared" si="9"/>
        <v>0</v>
      </c>
    </row>
    <row r="41" spans="2:40" x14ac:dyDescent="0.25">
      <c r="B41" s="23" t="s">
        <v>154</v>
      </c>
      <c r="C41" s="51"/>
      <c r="D41" s="54"/>
      <c r="E41" s="24">
        <v>30</v>
      </c>
      <c r="F41" s="25">
        <v>1232</v>
      </c>
      <c r="G41" s="26">
        <v>810</v>
      </c>
      <c r="H41" s="27">
        <f t="shared" si="5"/>
        <v>0</v>
      </c>
      <c r="J41" s="23" t="s">
        <v>155</v>
      </c>
      <c r="K41" s="51"/>
      <c r="L41" s="54"/>
      <c r="M41" s="24">
        <v>30</v>
      </c>
      <c r="N41" s="25">
        <v>1232</v>
      </c>
      <c r="O41" s="28">
        <v>1392</v>
      </c>
      <c r="P41" s="27">
        <f t="shared" si="6"/>
        <v>0</v>
      </c>
      <c r="R41" s="23" t="s">
        <v>156</v>
      </c>
      <c r="S41" s="51"/>
      <c r="T41" s="54"/>
      <c r="U41" s="24">
        <v>30</v>
      </c>
      <c r="V41" s="25">
        <v>1232</v>
      </c>
      <c r="W41" s="28">
        <v>1920</v>
      </c>
      <c r="X41" s="27">
        <f t="shared" si="7"/>
        <v>0</v>
      </c>
      <c r="Z41" s="23" t="s">
        <v>157</v>
      </c>
      <c r="AA41" s="51"/>
      <c r="AB41" s="54"/>
      <c r="AC41" s="24">
        <v>30</v>
      </c>
      <c r="AD41" s="25">
        <v>1232</v>
      </c>
      <c r="AE41" s="28">
        <v>2376</v>
      </c>
      <c r="AF41" s="27">
        <f t="shared" si="8"/>
        <v>0</v>
      </c>
      <c r="AH41" s="23" t="s">
        <v>158</v>
      </c>
      <c r="AI41" s="51"/>
      <c r="AJ41" s="54"/>
      <c r="AK41" s="24">
        <v>30</v>
      </c>
      <c r="AL41" s="25">
        <v>1232</v>
      </c>
      <c r="AM41" s="28">
        <v>3111</v>
      </c>
      <c r="AN41" s="27">
        <f t="shared" si="9"/>
        <v>0</v>
      </c>
    </row>
    <row r="42" spans="2:40" x14ac:dyDescent="0.25">
      <c r="B42" s="23" t="s">
        <v>159</v>
      </c>
      <c r="C42" s="51"/>
      <c r="D42" s="54"/>
      <c r="E42" s="24">
        <v>31</v>
      </c>
      <c r="F42" s="25">
        <v>1273</v>
      </c>
      <c r="G42" s="26">
        <v>837</v>
      </c>
      <c r="H42" s="27">
        <f t="shared" si="5"/>
        <v>0</v>
      </c>
      <c r="J42" s="23" t="s">
        <v>160</v>
      </c>
      <c r="K42" s="51"/>
      <c r="L42" s="54"/>
      <c r="M42" s="24">
        <v>31</v>
      </c>
      <c r="N42" s="25">
        <v>1273</v>
      </c>
      <c r="O42" s="28">
        <v>1438.3999999999999</v>
      </c>
      <c r="P42" s="27">
        <f t="shared" si="6"/>
        <v>0</v>
      </c>
      <c r="R42" s="23" t="s">
        <v>161</v>
      </c>
      <c r="S42" s="51"/>
      <c r="T42" s="54"/>
      <c r="U42" s="24">
        <v>31</v>
      </c>
      <c r="V42" s="25">
        <v>1273</v>
      </c>
      <c r="W42" s="28">
        <v>1984</v>
      </c>
      <c r="X42" s="27">
        <f t="shared" si="7"/>
        <v>0</v>
      </c>
      <c r="Z42" s="23" t="s">
        <v>162</v>
      </c>
      <c r="AA42" s="51"/>
      <c r="AB42" s="54"/>
      <c r="AC42" s="24">
        <v>31</v>
      </c>
      <c r="AD42" s="25">
        <v>1273</v>
      </c>
      <c r="AE42" s="28">
        <v>2455</v>
      </c>
      <c r="AF42" s="27">
        <f t="shared" si="8"/>
        <v>0</v>
      </c>
      <c r="AH42" s="23" t="s">
        <v>163</v>
      </c>
      <c r="AI42" s="51"/>
      <c r="AJ42" s="54"/>
      <c r="AK42" s="24">
        <v>31</v>
      </c>
      <c r="AL42" s="25">
        <v>1273</v>
      </c>
      <c r="AM42" s="28">
        <v>3215</v>
      </c>
      <c r="AN42" s="27">
        <f t="shared" si="9"/>
        <v>0</v>
      </c>
    </row>
    <row r="43" spans="2:40" x14ac:dyDescent="0.25">
      <c r="B43" s="23" t="s">
        <v>164</v>
      </c>
      <c r="C43" s="51"/>
      <c r="D43" s="54"/>
      <c r="E43" s="24">
        <v>32</v>
      </c>
      <c r="F43" s="25">
        <v>1314</v>
      </c>
      <c r="G43" s="26">
        <v>864</v>
      </c>
      <c r="H43" s="27">
        <f t="shared" si="5"/>
        <v>0</v>
      </c>
      <c r="J43" s="23" t="s">
        <v>165</v>
      </c>
      <c r="K43" s="51"/>
      <c r="L43" s="54"/>
      <c r="M43" s="24">
        <v>32</v>
      </c>
      <c r="N43" s="25">
        <v>1314</v>
      </c>
      <c r="O43" s="28">
        <v>1484.8</v>
      </c>
      <c r="P43" s="27">
        <f t="shared" si="6"/>
        <v>0</v>
      </c>
      <c r="R43" s="23" t="s">
        <v>166</v>
      </c>
      <c r="S43" s="51"/>
      <c r="T43" s="54"/>
      <c r="U43" s="24">
        <v>32</v>
      </c>
      <c r="V43" s="25">
        <v>1314</v>
      </c>
      <c r="W43" s="28">
        <v>2048</v>
      </c>
      <c r="X43" s="27">
        <f t="shared" si="7"/>
        <v>0</v>
      </c>
      <c r="Z43" s="23" t="s">
        <v>167</v>
      </c>
      <c r="AA43" s="51"/>
      <c r="AB43" s="54"/>
      <c r="AC43" s="24">
        <v>32</v>
      </c>
      <c r="AD43" s="25">
        <v>1314</v>
      </c>
      <c r="AE43" s="28">
        <v>2534</v>
      </c>
      <c r="AF43" s="27">
        <f t="shared" si="8"/>
        <v>0</v>
      </c>
      <c r="AH43" s="23" t="s">
        <v>168</v>
      </c>
      <c r="AI43" s="51"/>
      <c r="AJ43" s="54"/>
      <c r="AK43" s="24">
        <v>32</v>
      </c>
      <c r="AL43" s="25">
        <v>1314</v>
      </c>
      <c r="AM43" s="28">
        <v>3318</v>
      </c>
      <c r="AN43" s="27">
        <f t="shared" si="9"/>
        <v>0</v>
      </c>
    </row>
    <row r="44" spans="2:40" x14ac:dyDescent="0.25">
      <c r="B44" s="23" t="s">
        <v>169</v>
      </c>
      <c r="C44" s="51"/>
      <c r="D44" s="54"/>
      <c r="E44" s="24">
        <v>33</v>
      </c>
      <c r="F44" s="25">
        <v>1355</v>
      </c>
      <c r="G44" s="26">
        <v>891</v>
      </c>
      <c r="H44" s="27">
        <f t="shared" si="5"/>
        <v>0</v>
      </c>
      <c r="J44" s="23" t="s">
        <v>170</v>
      </c>
      <c r="K44" s="51"/>
      <c r="L44" s="54"/>
      <c r="M44" s="24">
        <v>33</v>
      </c>
      <c r="N44" s="25">
        <v>1355</v>
      </c>
      <c r="O44" s="28">
        <v>1531.2</v>
      </c>
      <c r="P44" s="27">
        <f t="shared" si="6"/>
        <v>0</v>
      </c>
      <c r="R44" s="23" t="s">
        <v>171</v>
      </c>
      <c r="S44" s="51"/>
      <c r="T44" s="54"/>
      <c r="U44" s="24">
        <v>33</v>
      </c>
      <c r="V44" s="25">
        <v>1355</v>
      </c>
      <c r="W44" s="28">
        <v>2112</v>
      </c>
      <c r="X44" s="27">
        <f t="shared" si="7"/>
        <v>0</v>
      </c>
      <c r="Z44" s="23" t="s">
        <v>172</v>
      </c>
      <c r="AA44" s="51"/>
      <c r="AB44" s="54"/>
      <c r="AC44" s="24">
        <v>33</v>
      </c>
      <c r="AD44" s="25">
        <v>1355</v>
      </c>
      <c r="AE44" s="28">
        <v>2614</v>
      </c>
      <c r="AF44" s="27">
        <f t="shared" si="8"/>
        <v>0</v>
      </c>
      <c r="AH44" s="23" t="s">
        <v>173</v>
      </c>
      <c r="AI44" s="51"/>
      <c r="AJ44" s="54"/>
      <c r="AK44" s="24">
        <v>33</v>
      </c>
      <c r="AL44" s="25">
        <v>1355</v>
      </c>
      <c r="AM44" s="28">
        <v>3422</v>
      </c>
      <c r="AN44" s="27">
        <f t="shared" si="9"/>
        <v>0</v>
      </c>
    </row>
    <row r="45" spans="2:40" x14ac:dyDescent="0.25">
      <c r="B45" s="23" t="s">
        <v>174</v>
      </c>
      <c r="C45" s="51"/>
      <c r="D45" s="54"/>
      <c r="E45" s="24">
        <v>34</v>
      </c>
      <c r="F45" s="25">
        <v>1396</v>
      </c>
      <c r="G45" s="26">
        <v>918</v>
      </c>
      <c r="H45" s="27">
        <f t="shared" si="5"/>
        <v>0</v>
      </c>
      <c r="J45" s="23" t="s">
        <v>175</v>
      </c>
      <c r="K45" s="51"/>
      <c r="L45" s="54"/>
      <c r="M45" s="24">
        <v>34</v>
      </c>
      <c r="N45" s="25">
        <v>1396</v>
      </c>
      <c r="O45" s="28">
        <v>1577.6</v>
      </c>
      <c r="P45" s="27">
        <f t="shared" si="6"/>
        <v>0</v>
      </c>
      <c r="R45" s="23" t="s">
        <v>176</v>
      </c>
      <c r="S45" s="51"/>
      <c r="T45" s="54"/>
      <c r="U45" s="24">
        <v>34</v>
      </c>
      <c r="V45" s="25">
        <v>1396</v>
      </c>
      <c r="W45" s="28">
        <v>2176</v>
      </c>
      <c r="X45" s="27">
        <f t="shared" si="7"/>
        <v>0</v>
      </c>
      <c r="Z45" s="23" t="s">
        <v>177</v>
      </c>
      <c r="AA45" s="51"/>
      <c r="AB45" s="54"/>
      <c r="AC45" s="24">
        <v>34</v>
      </c>
      <c r="AD45" s="25">
        <v>1396</v>
      </c>
      <c r="AE45" s="28">
        <v>2693</v>
      </c>
      <c r="AF45" s="27">
        <f t="shared" si="8"/>
        <v>0</v>
      </c>
      <c r="AH45" s="23" t="s">
        <v>178</v>
      </c>
      <c r="AI45" s="51"/>
      <c r="AJ45" s="54"/>
      <c r="AK45" s="24">
        <v>34</v>
      </c>
      <c r="AL45" s="25">
        <v>1396</v>
      </c>
      <c r="AM45" s="28">
        <v>3526</v>
      </c>
      <c r="AN45" s="27">
        <f t="shared" si="9"/>
        <v>0</v>
      </c>
    </row>
    <row r="46" spans="2:40" x14ac:dyDescent="0.25">
      <c r="B46" s="23" t="s">
        <v>179</v>
      </c>
      <c r="C46" s="51"/>
      <c r="D46" s="54"/>
      <c r="E46" s="24">
        <v>35</v>
      </c>
      <c r="F46" s="25">
        <v>1437</v>
      </c>
      <c r="G46" s="26">
        <v>945</v>
      </c>
      <c r="H46" s="27">
        <f t="shared" si="5"/>
        <v>0</v>
      </c>
      <c r="J46" s="23" t="s">
        <v>180</v>
      </c>
      <c r="K46" s="51"/>
      <c r="L46" s="54"/>
      <c r="M46" s="24">
        <v>35</v>
      </c>
      <c r="N46" s="25">
        <v>1437</v>
      </c>
      <c r="O46" s="28">
        <v>1624</v>
      </c>
      <c r="P46" s="27">
        <f t="shared" si="6"/>
        <v>0</v>
      </c>
      <c r="R46" s="23" t="s">
        <v>181</v>
      </c>
      <c r="S46" s="51"/>
      <c r="T46" s="54"/>
      <c r="U46" s="24">
        <v>35</v>
      </c>
      <c r="V46" s="25">
        <v>1437</v>
      </c>
      <c r="W46" s="28">
        <v>2240</v>
      </c>
      <c r="X46" s="27">
        <f t="shared" si="7"/>
        <v>0</v>
      </c>
      <c r="Z46" s="23" t="s">
        <v>182</v>
      </c>
      <c r="AA46" s="51"/>
      <c r="AB46" s="54"/>
      <c r="AC46" s="24">
        <v>35</v>
      </c>
      <c r="AD46" s="25">
        <v>1437</v>
      </c>
      <c r="AE46" s="28">
        <v>2772</v>
      </c>
      <c r="AF46" s="27">
        <f t="shared" si="8"/>
        <v>0</v>
      </c>
      <c r="AH46" s="23" t="s">
        <v>183</v>
      </c>
      <c r="AI46" s="51"/>
      <c r="AJ46" s="54"/>
      <c r="AK46" s="24">
        <v>35</v>
      </c>
      <c r="AL46" s="25">
        <v>1437</v>
      </c>
      <c r="AM46" s="28">
        <v>3630</v>
      </c>
      <c r="AN46" s="27">
        <f t="shared" si="9"/>
        <v>0</v>
      </c>
    </row>
    <row r="47" spans="2:40" x14ac:dyDescent="0.25">
      <c r="B47" s="23" t="s">
        <v>184</v>
      </c>
      <c r="C47" s="51"/>
      <c r="D47" s="54"/>
      <c r="E47" s="24">
        <v>36</v>
      </c>
      <c r="F47" s="25">
        <v>1478</v>
      </c>
      <c r="G47" s="26">
        <v>972</v>
      </c>
      <c r="H47" s="27">
        <f t="shared" si="5"/>
        <v>0</v>
      </c>
      <c r="J47" s="23" t="s">
        <v>185</v>
      </c>
      <c r="K47" s="51"/>
      <c r="L47" s="54"/>
      <c r="M47" s="24">
        <v>36</v>
      </c>
      <c r="N47" s="25">
        <v>1478</v>
      </c>
      <c r="O47" s="28">
        <v>1670.3999999999999</v>
      </c>
      <c r="P47" s="27">
        <f t="shared" si="6"/>
        <v>0</v>
      </c>
      <c r="R47" s="23" t="s">
        <v>186</v>
      </c>
      <c r="S47" s="51"/>
      <c r="T47" s="54"/>
      <c r="U47" s="24">
        <v>36</v>
      </c>
      <c r="V47" s="25">
        <v>1478</v>
      </c>
      <c r="W47" s="28">
        <v>2304</v>
      </c>
      <c r="X47" s="27">
        <f t="shared" si="7"/>
        <v>0</v>
      </c>
      <c r="Z47" s="23" t="s">
        <v>187</v>
      </c>
      <c r="AA47" s="51"/>
      <c r="AB47" s="54"/>
      <c r="AC47" s="24">
        <v>36</v>
      </c>
      <c r="AD47" s="25">
        <v>1478</v>
      </c>
      <c r="AE47" s="28">
        <v>2851</v>
      </c>
      <c r="AF47" s="27">
        <f t="shared" si="8"/>
        <v>0</v>
      </c>
      <c r="AH47" s="23" t="s">
        <v>188</v>
      </c>
      <c r="AI47" s="51"/>
      <c r="AJ47" s="54"/>
      <c r="AK47" s="24">
        <v>36</v>
      </c>
      <c r="AL47" s="25">
        <v>1478</v>
      </c>
      <c r="AM47" s="28">
        <v>3733</v>
      </c>
      <c r="AN47" s="27">
        <f t="shared" si="9"/>
        <v>0</v>
      </c>
    </row>
    <row r="48" spans="2:40" x14ac:dyDescent="0.25">
      <c r="B48" s="23" t="s">
        <v>189</v>
      </c>
      <c r="C48" s="51"/>
      <c r="D48" s="54"/>
      <c r="E48" s="24">
        <v>37</v>
      </c>
      <c r="F48" s="25">
        <v>1519</v>
      </c>
      <c r="G48" s="26">
        <v>999</v>
      </c>
      <c r="H48" s="27">
        <f t="shared" si="5"/>
        <v>0</v>
      </c>
      <c r="J48" s="23" t="s">
        <v>190</v>
      </c>
      <c r="K48" s="51"/>
      <c r="L48" s="54"/>
      <c r="M48" s="24">
        <v>37</v>
      </c>
      <c r="N48" s="25">
        <v>1519</v>
      </c>
      <c r="O48" s="28">
        <v>1716.8</v>
      </c>
      <c r="P48" s="27">
        <f t="shared" si="6"/>
        <v>0</v>
      </c>
      <c r="R48" s="23" t="s">
        <v>191</v>
      </c>
      <c r="S48" s="51"/>
      <c r="T48" s="54"/>
      <c r="U48" s="24">
        <v>37</v>
      </c>
      <c r="V48" s="25">
        <v>1519</v>
      </c>
      <c r="W48" s="28">
        <v>2368</v>
      </c>
      <c r="X48" s="27">
        <f t="shared" si="7"/>
        <v>0</v>
      </c>
      <c r="Z48" s="23" t="s">
        <v>192</v>
      </c>
      <c r="AA48" s="51"/>
      <c r="AB48" s="54"/>
      <c r="AC48" s="24">
        <v>37</v>
      </c>
      <c r="AD48" s="25">
        <v>1519</v>
      </c>
      <c r="AE48" s="28">
        <v>2930</v>
      </c>
      <c r="AF48" s="27">
        <f t="shared" si="8"/>
        <v>0</v>
      </c>
      <c r="AH48" s="23" t="s">
        <v>193</v>
      </c>
      <c r="AI48" s="51"/>
      <c r="AJ48" s="54"/>
      <c r="AK48" s="24">
        <v>37</v>
      </c>
      <c r="AL48" s="25">
        <v>1519</v>
      </c>
      <c r="AM48" s="28">
        <v>3837</v>
      </c>
      <c r="AN48" s="27">
        <f t="shared" si="9"/>
        <v>0</v>
      </c>
    </row>
    <row r="49" spans="2:40" x14ac:dyDescent="0.25">
      <c r="B49" s="23" t="s">
        <v>194</v>
      </c>
      <c r="C49" s="51"/>
      <c r="D49" s="54"/>
      <c r="E49" s="24">
        <v>38</v>
      </c>
      <c r="F49" s="25">
        <v>1560</v>
      </c>
      <c r="G49" s="26">
        <v>1026</v>
      </c>
      <c r="H49" s="27">
        <f t="shared" si="5"/>
        <v>0</v>
      </c>
      <c r="J49" s="23" t="s">
        <v>195</v>
      </c>
      <c r="K49" s="51"/>
      <c r="L49" s="54"/>
      <c r="M49" s="24">
        <v>38</v>
      </c>
      <c r="N49" s="25">
        <v>1560</v>
      </c>
      <c r="O49" s="28">
        <v>1763.2</v>
      </c>
      <c r="P49" s="27">
        <f t="shared" si="6"/>
        <v>0</v>
      </c>
      <c r="R49" s="23" t="s">
        <v>196</v>
      </c>
      <c r="S49" s="51"/>
      <c r="T49" s="54"/>
      <c r="U49" s="24">
        <v>38</v>
      </c>
      <c r="V49" s="25">
        <v>1560</v>
      </c>
      <c r="W49" s="28">
        <v>2432</v>
      </c>
      <c r="X49" s="27">
        <f t="shared" si="7"/>
        <v>0</v>
      </c>
      <c r="Z49" s="23" t="s">
        <v>197</v>
      </c>
      <c r="AA49" s="51"/>
      <c r="AB49" s="54"/>
      <c r="AC49" s="24">
        <v>38</v>
      </c>
      <c r="AD49" s="25">
        <v>1560</v>
      </c>
      <c r="AE49" s="28">
        <v>3010</v>
      </c>
      <c r="AF49" s="27">
        <f t="shared" si="8"/>
        <v>0</v>
      </c>
      <c r="AH49" s="23" t="s">
        <v>198</v>
      </c>
      <c r="AI49" s="51"/>
      <c r="AJ49" s="54"/>
      <c r="AK49" s="24">
        <v>38</v>
      </c>
      <c r="AL49" s="25">
        <v>1560</v>
      </c>
      <c r="AM49" s="28">
        <v>3941</v>
      </c>
      <c r="AN49" s="27">
        <f t="shared" si="9"/>
        <v>0</v>
      </c>
    </row>
    <row r="50" spans="2:40" x14ac:dyDescent="0.25">
      <c r="B50" s="23" t="s">
        <v>199</v>
      </c>
      <c r="C50" s="51"/>
      <c r="D50" s="54"/>
      <c r="E50" s="24">
        <v>39</v>
      </c>
      <c r="F50" s="25">
        <v>1601</v>
      </c>
      <c r="G50" s="26">
        <v>1053</v>
      </c>
      <c r="H50" s="27">
        <f t="shared" si="5"/>
        <v>0</v>
      </c>
      <c r="J50" s="23" t="s">
        <v>200</v>
      </c>
      <c r="K50" s="51"/>
      <c r="L50" s="54"/>
      <c r="M50" s="24">
        <v>39</v>
      </c>
      <c r="N50" s="25">
        <v>1601</v>
      </c>
      <c r="O50" s="28">
        <v>1809.6</v>
      </c>
      <c r="P50" s="27">
        <f t="shared" si="6"/>
        <v>0</v>
      </c>
      <c r="R50" s="23" t="s">
        <v>201</v>
      </c>
      <c r="S50" s="51"/>
      <c r="T50" s="54"/>
      <c r="U50" s="24">
        <v>39</v>
      </c>
      <c r="V50" s="25">
        <v>1601</v>
      </c>
      <c r="W50" s="28">
        <v>2496</v>
      </c>
      <c r="X50" s="27">
        <f t="shared" si="7"/>
        <v>0</v>
      </c>
      <c r="Z50" s="23" t="s">
        <v>202</v>
      </c>
      <c r="AA50" s="51"/>
      <c r="AB50" s="54"/>
      <c r="AC50" s="24">
        <v>39</v>
      </c>
      <c r="AD50" s="25">
        <v>1601</v>
      </c>
      <c r="AE50" s="28">
        <v>3089</v>
      </c>
      <c r="AF50" s="27">
        <f t="shared" si="8"/>
        <v>0</v>
      </c>
      <c r="AH50" s="23" t="s">
        <v>203</v>
      </c>
      <c r="AI50" s="51"/>
      <c r="AJ50" s="54"/>
      <c r="AK50" s="24">
        <v>39</v>
      </c>
      <c r="AL50" s="24">
        <v>1601</v>
      </c>
      <c r="AM50" s="30">
        <v>4044</v>
      </c>
      <c r="AN50" s="27">
        <f t="shared" si="9"/>
        <v>0</v>
      </c>
    </row>
    <row r="51" spans="2:40" x14ac:dyDescent="0.25">
      <c r="B51" s="23" t="s">
        <v>204</v>
      </c>
      <c r="C51" s="51"/>
      <c r="D51" s="54"/>
      <c r="E51" s="24">
        <v>40</v>
      </c>
      <c r="F51" s="25">
        <v>1642</v>
      </c>
      <c r="G51" s="26">
        <v>1080</v>
      </c>
      <c r="H51" s="27">
        <f t="shared" si="5"/>
        <v>0</v>
      </c>
      <c r="J51" s="23" t="s">
        <v>205</v>
      </c>
      <c r="K51" s="51"/>
      <c r="L51" s="54"/>
      <c r="M51" s="24">
        <v>40</v>
      </c>
      <c r="N51" s="25">
        <v>1642</v>
      </c>
      <c r="O51" s="28">
        <v>1856</v>
      </c>
      <c r="P51" s="27">
        <f t="shared" si="6"/>
        <v>0</v>
      </c>
      <c r="R51" s="23" t="s">
        <v>206</v>
      </c>
      <c r="S51" s="51"/>
      <c r="T51" s="54"/>
      <c r="U51" s="24">
        <v>40</v>
      </c>
      <c r="V51" s="25">
        <v>1642</v>
      </c>
      <c r="W51" s="28">
        <v>2560</v>
      </c>
      <c r="X51" s="27">
        <f t="shared" si="7"/>
        <v>0</v>
      </c>
      <c r="Z51" s="23" t="s">
        <v>207</v>
      </c>
      <c r="AA51" s="51"/>
      <c r="AB51" s="54"/>
      <c r="AC51" s="24">
        <v>40</v>
      </c>
      <c r="AD51" s="25">
        <v>1642</v>
      </c>
      <c r="AE51" s="28">
        <v>3168</v>
      </c>
      <c r="AF51" s="27">
        <f t="shared" si="8"/>
        <v>0</v>
      </c>
      <c r="AH51" s="23" t="s">
        <v>208</v>
      </c>
      <c r="AI51" s="52"/>
      <c r="AJ51" s="55"/>
      <c r="AK51" s="25">
        <v>40</v>
      </c>
      <c r="AL51" s="25">
        <v>1642</v>
      </c>
      <c r="AM51" s="28">
        <v>4148</v>
      </c>
      <c r="AN51" s="27">
        <f t="shared" si="9"/>
        <v>0</v>
      </c>
    </row>
    <row r="52" spans="2:40" x14ac:dyDescent="0.25">
      <c r="B52" s="23" t="s">
        <v>209</v>
      </c>
      <c r="C52" s="51"/>
      <c r="D52" s="54"/>
      <c r="E52" s="24">
        <v>41</v>
      </c>
      <c r="F52" s="25">
        <v>1683</v>
      </c>
      <c r="G52" s="26">
        <v>1107</v>
      </c>
      <c r="H52" s="27">
        <f t="shared" si="5"/>
        <v>0</v>
      </c>
      <c r="J52" s="23" t="s">
        <v>210</v>
      </c>
      <c r="K52" s="51"/>
      <c r="L52" s="54"/>
      <c r="M52" s="24">
        <v>41</v>
      </c>
      <c r="N52" s="25">
        <v>1683</v>
      </c>
      <c r="O52" s="28">
        <v>1902.3999999999999</v>
      </c>
      <c r="P52" s="27">
        <f t="shared" si="6"/>
        <v>0</v>
      </c>
      <c r="R52" s="23" t="s">
        <v>211</v>
      </c>
      <c r="S52" s="51"/>
      <c r="T52" s="54"/>
      <c r="U52" s="24">
        <v>41</v>
      </c>
      <c r="V52" s="25">
        <v>1683</v>
      </c>
      <c r="W52" s="28">
        <v>2624</v>
      </c>
      <c r="X52" s="27">
        <f t="shared" si="7"/>
        <v>0</v>
      </c>
      <c r="Z52" s="23" t="s">
        <v>212</v>
      </c>
      <c r="AA52" s="51"/>
      <c r="AB52" s="54"/>
      <c r="AC52" s="24">
        <v>41</v>
      </c>
      <c r="AD52" s="25">
        <v>1683</v>
      </c>
      <c r="AE52" s="28">
        <v>3247</v>
      </c>
      <c r="AF52" s="27">
        <f t="shared" si="8"/>
        <v>0</v>
      </c>
      <c r="AH52" s="31"/>
      <c r="AI52" s="32"/>
      <c r="AJ52" s="32"/>
      <c r="AK52" s="33"/>
      <c r="AL52" s="33"/>
      <c r="AM52" s="34"/>
      <c r="AN52" s="35"/>
    </row>
    <row r="53" spans="2:40" x14ac:dyDescent="0.25">
      <c r="B53" s="23" t="s">
        <v>213</v>
      </c>
      <c r="C53" s="51"/>
      <c r="D53" s="54"/>
      <c r="E53" s="24">
        <v>42</v>
      </c>
      <c r="F53" s="25">
        <v>1724</v>
      </c>
      <c r="G53" s="26">
        <v>1134</v>
      </c>
      <c r="H53" s="27">
        <f t="shared" si="5"/>
        <v>0</v>
      </c>
      <c r="J53" s="23" t="s">
        <v>214</v>
      </c>
      <c r="K53" s="51"/>
      <c r="L53" s="54"/>
      <c r="M53" s="24">
        <v>42</v>
      </c>
      <c r="N53" s="25">
        <v>1724</v>
      </c>
      <c r="O53" s="28">
        <v>1948.8</v>
      </c>
      <c r="P53" s="27">
        <f t="shared" si="6"/>
        <v>0</v>
      </c>
      <c r="R53" s="23" t="s">
        <v>215</v>
      </c>
      <c r="S53" s="51"/>
      <c r="T53" s="54"/>
      <c r="U53" s="24">
        <v>42</v>
      </c>
      <c r="V53" s="25">
        <v>1724</v>
      </c>
      <c r="W53" s="28">
        <v>2688</v>
      </c>
      <c r="X53" s="27">
        <f t="shared" si="7"/>
        <v>0</v>
      </c>
      <c r="Z53" s="23" t="s">
        <v>216</v>
      </c>
      <c r="AA53" s="51"/>
      <c r="AB53" s="54"/>
      <c r="AC53" s="24">
        <v>42</v>
      </c>
      <c r="AD53" s="25">
        <v>1724</v>
      </c>
      <c r="AE53" s="28">
        <v>3326</v>
      </c>
      <c r="AF53" s="27">
        <f t="shared" si="8"/>
        <v>0</v>
      </c>
      <c r="AH53" s="31"/>
      <c r="AI53" s="32"/>
      <c r="AJ53" s="32"/>
      <c r="AK53" s="33"/>
      <c r="AL53" s="33"/>
      <c r="AM53" s="34"/>
      <c r="AN53" s="35"/>
    </row>
    <row r="54" spans="2:40" x14ac:dyDescent="0.25">
      <c r="B54" s="23" t="s">
        <v>217</v>
      </c>
      <c r="C54" s="51"/>
      <c r="D54" s="54"/>
      <c r="E54" s="24">
        <v>43</v>
      </c>
      <c r="F54" s="25">
        <v>1765</v>
      </c>
      <c r="G54" s="26">
        <v>1161</v>
      </c>
      <c r="H54" s="27">
        <f t="shared" si="5"/>
        <v>0</v>
      </c>
      <c r="J54" s="23" t="s">
        <v>218</v>
      </c>
      <c r="K54" s="51"/>
      <c r="L54" s="54"/>
      <c r="M54" s="24">
        <v>43</v>
      </c>
      <c r="N54" s="25">
        <v>1765</v>
      </c>
      <c r="O54" s="28">
        <v>1995.2</v>
      </c>
      <c r="P54" s="27">
        <f t="shared" si="6"/>
        <v>0</v>
      </c>
      <c r="R54" s="23" t="s">
        <v>219</v>
      </c>
      <c r="S54" s="51"/>
      <c r="T54" s="54"/>
      <c r="U54" s="24">
        <v>43</v>
      </c>
      <c r="V54" s="25">
        <v>1765</v>
      </c>
      <c r="W54" s="28">
        <v>2752</v>
      </c>
      <c r="X54" s="27">
        <f t="shared" si="7"/>
        <v>0</v>
      </c>
      <c r="Z54" s="23" t="s">
        <v>220</v>
      </c>
      <c r="AA54" s="51"/>
      <c r="AB54" s="54"/>
      <c r="AC54" s="24">
        <v>43</v>
      </c>
      <c r="AD54" s="25">
        <v>1765</v>
      </c>
      <c r="AE54" s="28">
        <v>3406</v>
      </c>
      <c r="AF54" s="27">
        <f t="shared" si="8"/>
        <v>0</v>
      </c>
      <c r="AH54" s="31"/>
      <c r="AI54" s="32"/>
      <c r="AJ54" s="32"/>
      <c r="AK54" s="33"/>
      <c r="AL54" s="33"/>
      <c r="AM54" s="34"/>
      <c r="AN54" s="35"/>
    </row>
    <row r="55" spans="2:40" x14ac:dyDescent="0.25">
      <c r="B55" s="23" t="s">
        <v>221</v>
      </c>
      <c r="C55" s="51"/>
      <c r="D55" s="54"/>
      <c r="E55" s="24">
        <v>44</v>
      </c>
      <c r="F55" s="25">
        <v>1806</v>
      </c>
      <c r="G55" s="26">
        <v>1188</v>
      </c>
      <c r="H55" s="27">
        <f t="shared" si="5"/>
        <v>0</v>
      </c>
      <c r="J55" s="23" t="s">
        <v>222</v>
      </c>
      <c r="K55" s="51"/>
      <c r="L55" s="54"/>
      <c r="M55" s="24">
        <v>44</v>
      </c>
      <c r="N55" s="25">
        <v>1806</v>
      </c>
      <c r="O55" s="28">
        <v>2041.6</v>
      </c>
      <c r="P55" s="27">
        <f t="shared" si="6"/>
        <v>0</v>
      </c>
      <c r="R55" s="23" t="s">
        <v>223</v>
      </c>
      <c r="S55" s="51"/>
      <c r="T55" s="54"/>
      <c r="U55" s="24">
        <v>44</v>
      </c>
      <c r="V55" s="25">
        <v>1806</v>
      </c>
      <c r="W55" s="28">
        <v>2816</v>
      </c>
      <c r="X55" s="27">
        <f t="shared" si="7"/>
        <v>0</v>
      </c>
      <c r="Z55" s="23" t="s">
        <v>224</v>
      </c>
      <c r="AA55" s="51"/>
      <c r="AB55" s="54"/>
      <c r="AC55" s="24">
        <v>44</v>
      </c>
      <c r="AD55" s="25">
        <v>1806</v>
      </c>
      <c r="AE55" s="28">
        <v>3485</v>
      </c>
      <c r="AF55" s="27">
        <f t="shared" si="8"/>
        <v>0</v>
      </c>
      <c r="AH55" s="31"/>
      <c r="AI55" s="32"/>
      <c r="AJ55" s="32"/>
      <c r="AK55" s="33"/>
      <c r="AL55" s="33"/>
      <c r="AM55" s="34"/>
      <c r="AN55" s="35"/>
    </row>
    <row r="56" spans="2:40" x14ac:dyDescent="0.25">
      <c r="B56" s="23" t="s">
        <v>225</v>
      </c>
      <c r="C56" s="51"/>
      <c r="D56" s="54"/>
      <c r="E56" s="24">
        <v>45</v>
      </c>
      <c r="F56" s="25">
        <v>1847</v>
      </c>
      <c r="G56" s="26">
        <v>1215</v>
      </c>
      <c r="H56" s="27">
        <f t="shared" si="5"/>
        <v>0</v>
      </c>
      <c r="J56" s="23" t="s">
        <v>226</v>
      </c>
      <c r="K56" s="51"/>
      <c r="L56" s="54"/>
      <c r="M56" s="24">
        <v>45</v>
      </c>
      <c r="N56" s="25">
        <v>1847</v>
      </c>
      <c r="O56" s="28">
        <v>2088</v>
      </c>
      <c r="P56" s="27">
        <f t="shared" si="6"/>
        <v>0</v>
      </c>
      <c r="R56" s="23" t="s">
        <v>227</v>
      </c>
      <c r="S56" s="51"/>
      <c r="T56" s="54"/>
      <c r="U56" s="24">
        <v>45</v>
      </c>
      <c r="V56" s="25">
        <v>1847</v>
      </c>
      <c r="W56" s="28">
        <v>2880</v>
      </c>
      <c r="X56" s="27">
        <f t="shared" si="7"/>
        <v>0</v>
      </c>
      <c r="Z56" s="23" t="s">
        <v>228</v>
      </c>
      <c r="AA56" s="51"/>
      <c r="AB56" s="54"/>
      <c r="AC56" s="24">
        <v>45</v>
      </c>
      <c r="AD56" s="25">
        <v>1847</v>
      </c>
      <c r="AE56" s="28">
        <v>3564</v>
      </c>
      <c r="AF56" s="27">
        <f t="shared" si="8"/>
        <v>0</v>
      </c>
      <c r="AH56" s="31"/>
      <c r="AI56" s="32"/>
      <c r="AJ56" s="32"/>
      <c r="AK56" s="33"/>
      <c r="AL56" s="33"/>
      <c r="AM56" s="34"/>
      <c r="AN56" s="35"/>
    </row>
    <row r="57" spans="2:40" x14ac:dyDescent="0.25">
      <c r="B57" s="23" t="s">
        <v>229</v>
      </c>
      <c r="C57" s="51"/>
      <c r="D57" s="54"/>
      <c r="E57" s="24">
        <v>46</v>
      </c>
      <c r="F57" s="25">
        <v>1888</v>
      </c>
      <c r="G57" s="26">
        <v>1242</v>
      </c>
      <c r="H57" s="27">
        <f t="shared" si="5"/>
        <v>0</v>
      </c>
      <c r="J57" s="23" t="s">
        <v>230</v>
      </c>
      <c r="K57" s="51"/>
      <c r="L57" s="54"/>
      <c r="M57" s="24">
        <v>46</v>
      </c>
      <c r="N57" s="25">
        <v>1888</v>
      </c>
      <c r="O57" s="28">
        <v>2134.4</v>
      </c>
      <c r="P57" s="27">
        <f t="shared" si="6"/>
        <v>0</v>
      </c>
      <c r="R57" s="23" t="s">
        <v>231</v>
      </c>
      <c r="S57" s="51"/>
      <c r="T57" s="54"/>
      <c r="U57" s="24">
        <v>46</v>
      </c>
      <c r="V57" s="25">
        <v>1888</v>
      </c>
      <c r="W57" s="28">
        <v>2944</v>
      </c>
      <c r="X57" s="27">
        <f t="shared" si="7"/>
        <v>0</v>
      </c>
      <c r="Z57" s="23" t="s">
        <v>232</v>
      </c>
      <c r="AA57" s="51"/>
      <c r="AB57" s="54"/>
      <c r="AC57" s="24">
        <v>46</v>
      </c>
      <c r="AD57" s="25">
        <v>1888</v>
      </c>
      <c r="AE57" s="28">
        <v>3643</v>
      </c>
      <c r="AF57" s="27">
        <f t="shared" si="8"/>
        <v>0</v>
      </c>
      <c r="AH57" s="31"/>
      <c r="AI57" s="32"/>
      <c r="AJ57" s="32"/>
      <c r="AK57" s="33"/>
      <c r="AL57" s="33"/>
      <c r="AM57" s="34"/>
      <c r="AN57" s="35"/>
    </row>
    <row r="58" spans="2:40" x14ac:dyDescent="0.25">
      <c r="B58" s="23" t="s">
        <v>233</v>
      </c>
      <c r="C58" s="51"/>
      <c r="D58" s="54"/>
      <c r="E58" s="24">
        <v>47</v>
      </c>
      <c r="F58" s="25">
        <v>1929</v>
      </c>
      <c r="G58" s="26">
        <v>1269</v>
      </c>
      <c r="H58" s="27">
        <f t="shared" si="5"/>
        <v>0</v>
      </c>
      <c r="J58" s="23" t="s">
        <v>234</v>
      </c>
      <c r="K58" s="51"/>
      <c r="L58" s="54"/>
      <c r="M58" s="24">
        <v>47</v>
      </c>
      <c r="N58" s="25">
        <v>1929</v>
      </c>
      <c r="O58" s="28">
        <v>2180.7999999999997</v>
      </c>
      <c r="P58" s="27">
        <f t="shared" si="6"/>
        <v>0</v>
      </c>
      <c r="R58" s="23" t="s">
        <v>235</v>
      </c>
      <c r="S58" s="51"/>
      <c r="T58" s="54"/>
      <c r="U58" s="24">
        <v>47</v>
      </c>
      <c r="V58" s="25">
        <v>1929</v>
      </c>
      <c r="W58" s="28">
        <v>3008</v>
      </c>
      <c r="X58" s="27">
        <f t="shared" si="7"/>
        <v>0</v>
      </c>
      <c r="Z58" s="23" t="s">
        <v>236</v>
      </c>
      <c r="AA58" s="51"/>
      <c r="AB58" s="54"/>
      <c r="AC58" s="24">
        <v>47</v>
      </c>
      <c r="AD58" s="25">
        <v>1929</v>
      </c>
      <c r="AE58" s="28">
        <v>3722</v>
      </c>
      <c r="AF58" s="27">
        <f t="shared" si="8"/>
        <v>0</v>
      </c>
      <c r="AH58" s="31"/>
      <c r="AI58" s="32"/>
      <c r="AJ58" s="32"/>
      <c r="AK58" s="33"/>
      <c r="AL58" s="33"/>
      <c r="AM58" s="34"/>
      <c r="AN58" s="35"/>
    </row>
    <row r="59" spans="2:40" x14ac:dyDescent="0.25">
      <c r="B59" s="23" t="s">
        <v>237</v>
      </c>
      <c r="C59" s="51"/>
      <c r="D59" s="54"/>
      <c r="E59" s="24">
        <v>48</v>
      </c>
      <c r="F59" s="25">
        <v>1970</v>
      </c>
      <c r="G59" s="26">
        <v>1296</v>
      </c>
      <c r="H59" s="27">
        <f t="shared" si="5"/>
        <v>0</v>
      </c>
      <c r="J59" s="23" t="s">
        <v>238</v>
      </c>
      <c r="K59" s="51"/>
      <c r="L59" s="54"/>
      <c r="M59" s="24">
        <v>48</v>
      </c>
      <c r="N59" s="25">
        <v>1970</v>
      </c>
      <c r="O59" s="28">
        <v>2227.1999999999998</v>
      </c>
      <c r="P59" s="27">
        <f t="shared" si="6"/>
        <v>0</v>
      </c>
      <c r="R59" s="23" t="s">
        <v>239</v>
      </c>
      <c r="S59" s="51"/>
      <c r="T59" s="54"/>
      <c r="U59" s="24">
        <v>48</v>
      </c>
      <c r="V59" s="25">
        <v>1970</v>
      </c>
      <c r="W59" s="28">
        <v>3072</v>
      </c>
      <c r="X59" s="27">
        <f t="shared" si="7"/>
        <v>0</v>
      </c>
      <c r="Z59" s="23" t="s">
        <v>240</v>
      </c>
      <c r="AA59" s="51"/>
      <c r="AB59" s="54"/>
      <c r="AC59" s="24">
        <v>48</v>
      </c>
      <c r="AD59" s="25">
        <v>1970</v>
      </c>
      <c r="AE59" s="28">
        <v>3802</v>
      </c>
      <c r="AF59" s="27">
        <f t="shared" si="8"/>
        <v>0</v>
      </c>
      <c r="AH59" s="31"/>
      <c r="AI59" s="32"/>
      <c r="AJ59" s="32"/>
      <c r="AK59" s="33"/>
      <c r="AL59" s="33"/>
      <c r="AM59" s="34"/>
      <c r="AN59" s="35"/>
    </row>
    <row r="60" spans="2:40" x14ac:dyDescent="0.25">
      <c r="B60" s="23" t="s">
        <v>241</v>
      </c>
      <c r="C60" s="51"/>
      <c r="D60" s="54"/>
      <c r="E60" s="24">
        <v>49</v>
      </c>
      <c r="F60" s="25">
        <v>2011</v>
      </c>
      <c r="G60" s="26">
        <v>1323</v>
      </c>
      <c r="H60" s="27">
        <f t="shared" si="5"/>
        <v>0</v>
      </c>
      <c r="J60" s="23" t="s">
        <v>242</v>
      </c>
      <c r="K60" s="51"/>
      <c r="L60" s="54"/>
      <c r="M60" s="24">
        <v>49</v>
      </c>
      <c r="N60" s="25">
        <v>2011</v>
      </c>
      <c r="O60" s="28">
        <v>2273.6</v>
      </c>
      <c r="P60" s="27">
        <f t="shared" si="6"/>
        <v>0</v>
      </c>
      <c r="R60" s="23" t="s">
        <v>243</v>
      </c>
      <c r="S60" s="51"/>
      <c r="T60" s="54"/>
      <c r="U60" s="24">
        <v>49</v>
      </c>
      <c r="V60" s="25">
        <v>2011</v>
      </c>
      <c r="W60" s="28">
        <v>3136</v>
      </c>
      <c r="X60" s="27">
        <f t="shared" si="7"/>
        <v>0</v>
      </c>
      <c r="Z60" s="23" t="s">
        <v>244</v>
      </c>
      <c r="AA60" s="51"/>
      <c r="AB60" s="54"/>
      <c r="AC60" s="24">
        <v>49</v>
      </c>
      <c r="AD60" s="25">
        <v>2011</v>
      </c>
      <c r="AE60" s="28">
        <v>3881</v>
      </c>
      <c r="AF60" s="27">
        <f t="shared" si="8"/>
        <v>0</v>
      </c>
      <c r="AH60" s="31"/>
      <c r="AI60" s="32"/>
      <c r="AJ60" s="32"/>
      <c r="AK60" s="33"/>
      <c r="AL60" s="33"/>
      <c r="AM60" s="34"/>
      <c r="AN60" s="35"/>
    </row>
    <row r="61" spans="2:40" x14ac:dyDescent="0.25">
      <c r="B61" s="23" t="s">
        <v>245</v>
      </c>
      <c r="C61" s="52"/>
      <c r="D61" s="55"/>
      <c r="E61" s="25">
        <v>50</v>
      </c>
      <c r="F61" s="25">
        <v>2052</v>
      </c>
      <c r="G61" s="26">
        <v>1350</v>
      </c>
      <c r="H61" s="27">
        <f t="shared" si="5"/>
        <v>0</v>
      </c>
      <c r="J61" s="23" t="s">
        <v>246</v>
      </c>
      <c r="K61" s="52"/>
      <c r="L61" s="55"/>
      <c r="M61" s="25">
        <v>50</v>
      </c>
      <c r="N61" s="25">
        <v>2052</v>
      </c>
      <c r="O61" s="28">
        <v>2320</v>
      </c>
      <c r="P61" s="27">
        <f t="shared" si="6"/>
        <v>0</v>
      </c>
      <c r="R61" s="23" t="s">
        <v>247</v>
      </c>
      <c r="S61" s="52"/>
      <c r="T61" s="55"/>
      <c r="U61" s="25">
        <v>50</v>
      </c>
      <c r="V61" s="25">
        <v>2052</v>
      </c>
      <c r="W61" s="28">
        <v>3200</v>
      </c>
      <c r="X61" s="27">
        <f t="shared" si="7"/>
        <v>0</v>
      </c>
      <c r="Z61" s="23" t="s">
        <v>248</v>
      </c>
      <c r="AA61" s="52"/>
      <c r="AB61" s="55"/>
      <c r="AC61" s="25">
        <v>50</v>
      </c>
      <c r="AD61" s="25">
        <v>2052</v>
      </c>
      <c r="AE61" s="28">
        <v>3960</v>
      </c>
      <c r="AF61" s="27">
        <f t="shared" si="8"/>
        <v>0</v>
      </c>
      <c r="AH61" s="31"/>
      <c r="AI61" s="32"/>
      <c r="AJ61" s="32"/>
      <c r="AK61" s="33"/>
      <c r="AL61" s="33"/>
      <c r="AM61" s="34"/>
      <c r="AN61" s="35"/>
    </row>
  </sheetData>
  <mergeCells count="55">
    <mergeCell ref="B13:B14"/>
    <mergeCell ref="C13:C14"/>
    <mergeCell ref="D13:D14"/>
    <mergeCell ref="E13:E14"/>
    <mergeCell ref="F13:F14"/>
    <mergeCell ref="B12:H12"/>
    <mergeCell ref="J12:P12"/>
    <mergeCell ref="R12:X12"/>
    <mergeCell ref="Z12:AF12"/>
    <mergeCell ref="AH12:AN12"/>
    <mergeCell ref="T13:T14"/>
    <mergeCell ref="G13:G14"/>
    <mergeCell ref="H13:H14"/>
    <mergeCell ref="J13:J14"/>
    <mergeCell ref="K13:K14"/>
    <mergeCell ref="L13:L14"/>
    <mergeCell ref="M13:M14"/>
    <mergeCell ref="AM13:AM14"/>
    <mergeCell ref="AN13:AN14"/>
    <mergeCell ref="AB13:AB14"/>
    <mergeCell ref="AC13:AC14"/>
    <mergeCell ref="AD13:AD14"/>
    <mergeCell ref="AE13:AE14"/>
    <mergeCell ref="AF13:AF14"/>
    <mergeCell ref="AH13:AH14"/>
    <mergeCell ref="L15:L61"/>
    <mergeCell ref="AI13:AI14"/>
    <mergeCell ref="AJ13:AJ14"/>
    <mergeCell ref="AK13:AK14"/>
    <mergeCell ref="AL13:AL14"/>
    <mergeCell ref="U13:U14"/>
    <mergeCell ref="V13:V14"/>
    <mergeCell ref="W13:W14"/>
    <mergeCell ref="X13:X14"/>
    <mergeCell ref="Z13:Z14"/>
    <mergeCell ref="AA13:AA14"/>
    <mergeCell ref="N13:N14"/>
    <mergeCell ref="O13:O14"/>
    <mergeCell ref="P13:P14"/>
    <mergeCell ref="R13:R14"/>
    <mergeCell ref="S13:S14"/>
    <mergeCell ref="A15:A18"/>
    <mergeCell ref="C15:C61"/>
    <mergeCell ref="D15:D61"/>
    <mergeCell ref="I15:I18"/>
    <mergeCell ref="K15:K61"/>
    <mergeCell ref="AG15:AG18"/>
    <mergeCell ref="AI15:AI51"/>
    <mergeCell ref="AJ15:AJ51"/>
    <mergeCell ref="Q15:Q18"/>
    <mergeCell ref="S15:S61"/>
    <mergeCell ref="T15:T61"/>
    <mergeCell ref="Y15:Y18"/>
    <mergeCell ref="AA15:AA61"/>
    <mergeCell ref="AB15:AB6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1AF4A-1AB9-4099-8957-96745ADC3588}">
  <dimension ref="A3:AN61"/>
  <sheetViews>
    <sheetView tabSelected="1" workbookViewId="0">
      <selection activeCell="A2" sqref="A2"/>
    </sheetView>
  </sheetViews>
  <sheetFormatPr defaultRowHeight="15" x14ac:dyDescent="0.25"/>
  <cols>
    <col min="1" max="1" width="13.7109375" customWidth="1"/>
    <col min="2" max="2" width="16.85546875" customWidth="1"/>
    <col min="3" max="3" width="12.28515625" customWidth="1"/>
    <col min="4" max="4" width="9.85546875" customWidth="1"/>
    <col min="6" max="6" width="8.140625" customWidth="1"/>
    <col min="7" max="7" width="22.5703125" customWidth="1"/>
    <col min="8" max="8" width="17.85546875" customWidth="1"/>
    <col min="9" max="9" width="13.7109375" customWidth="1"/>
    <col min="10" max="10" width="16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  <col min="17" max="17" width="13.7109375" customWidth="1"/>
    <col min="18" max="18" width="16.85546875" customWidth="1"/>
    <col min="19" max="19" width="12.42578125" customWidth="1"/>
    <col min="20" max="20" width="9.85546875" customWidth="1"/>
    <col min="22" max="22" width="8.140625" customWidth="1"/>
    <col min="23" max="23" width="22.5703125" customWidth="1"/>
    <col min="24" max="24" width="18.5703125" customWidth="1"/>
    <col min="25" max="25" width="13.7109375" customWidth="1"/>
    <col min="26" max="26" width="16.85546875" customWidth="1"/>
    <col min="27" max="27" width="12.42578125" customWidth="1"/>
    <col min="28" max="28" width="9.85546875" customWidth="1"/>
    <col min="30" max="30" width="8.140625" customWidth="1"/>
    <col min="31" max="31" width="22.5703125" customWidth="1"/>
    <col min="32" max="32" width="18.5703125" customWidth="1"/>
    <col min="33" max="33" width="24.140625" customWidth="1"/>
    <col min="34" max="34" width="16.85546875" customWidth="1"/>
    <col min="35" max="35" width="12.42578125" customWidth="1"/>
    <col min="36" max="36" width="9.85546875" customWidth="1"/>
    <col min="38" max="38" width="8.140625" customWidth="1"/>
    <col min="39" max="39" width="22.5703125" customWidth="1"/>
    <col min="40" max="40" width="18.5703125" customWidth="1"/>
  </cols>
  <sheetData>
    <row r="3" spans="1:40" ht="15.75" x14ac:dyDescent="0.25">
      <c r="B3" s="1"/>
      <c r="C3" s="2" t="s">
        <v>0</v>
      </c>
      <c r="D3" s="2"/>
      <c r="E3" s="3"/>
      <c r="F3" s="3"/>
      <c r="G3" s="4"/>
    </row>
    <row r="4" spans="1:40" ht="16.5" thickBot="1" x14ac:dyDescent="0.3">
      <c r="B4" s="5"/>
      <c r="C4" s="6"/>
      <c r="D4" s="6"/>
      <c r="E4" s="6"/>
      <c r="F4" s="6"/>
      <c r="G4" s="7"/>
    </row>
    <row r="5" spans="1:40" ht="16.5" thickBot="1" x14ac:dyDescent="0.3">
      <c r="B5" s="5" t="s">
        <v>1</v>
      </c>
      <c r="C5" s="6"/>
      <c r="D5" s="6"/>
      <c r="E5" s="6"/>
      <c r="F5" s="8"/>
      <c r="G5" s="7"/>
      <c r="J5" s="9" t="s">
        <v>2</v>
      </c>
    </row>
    <row r="6" spans="1:40" ht="16.5" thickBot="1" x14ac:dyDescent="0.3">
      <c r="B6" s="5"/>
      <c r="C6" s="6"/>
      <c r="D6" s="6"/>
      <c r="E6" s="6"/>
      <c r="F6" s="10"/>
      <c r="G6" s="7"/>
    </row>
    <row r="7" spans="1:40" ht="16.5" thickBot="1" x14ac:dyDescent="0.3">
      <c r="B7" s="5" t="s">
        <v>3</v>
      </c>
      <c r="C7" s="6"/>
      <c r="D7" s="6"/>
      <c r="E7" s="6"/>
      <c r="F7" s="8"/>
      <c r="G7" s="7"/>
      <c r="J7" t="s">
        <v>4</v>
      </c>
      <c r="M7" s="11">
        <f>(F5+F7)/2-F9</f>
        <v>0</v>
      </c>
    </row>
    <row r="8" spans="1:40" ht="16.5" thickBot="1" x14ac:dyDescent="0.3">
      <c r="B8" s="5"/>
      <c r="C8" s="6"/>
      <c r="D8" s="6"/>
      <c r="E8" s="6"/>
      <c r="F8" s="10"/>
      <c r="G8" s="7"/>
    </row>
    <row r="9" spans="1:40" ht="16.5" thickBot="1" x14ac:dyDescent="0.3">
      <c r="B9" s="5" t="s">
        <v>5</v>
      </c>
      <c r="C9" s="6"/>
      <c r="D9" s="6"/>
      <c r="E9" s="6"/>
      <c r="F9" s="8"/>
      <c r="G9" s="7"/>
    </row>
    <row r="10" spans="1:40" ht="15.75" x14ac:dyDescent="0.25">
      <c r="B10" s="12"/>
      <c r="C10" s="13"/>
      <c r="D10" s="13"/>
      <c r="E10" s="13"/>
      <c r="F10" s="14"/>
      <c r="G10" s="15"/>
    </row>
    <row r="12" spans="1:40" ht="18.75" x14ac:dyDescent="0.25">
      <c r="B12" s="63" t="s">
        <v>249</v>
      </c>
      <c r="C12" s="64"/>
      <c r="D12" s="64"/>
      <c r="E12" s="64"/>
      <c r="F12" s="64"/>
      <c r="G12" s="64"/>
      <c r="H12" s="64"/>
      <c r="J12" s="63" t="s">
        <v>250</v>
      </c>
      <c r="K12" s="64"/>
      <c r="L12" s="64"/>
      <c r="M12" s="64"/>
      <c r="N12" s="64"/>
      <c r="O12" s="64"/>
      <c r="P12" s="64"/>
      <c r="R12" s="63" t="s">
        <v>251</v>
      </c>
      <c r="S12" s="64"/>
      <c r="T12" s="64"/>
      <c r="U12" s="64"/>
      <c r="V12" s="64"/>
      <c r="W12" s="64"/>
      <c r="X12" s="64"/>
      <c r="Z12" s="63" t="s">
        <v>252</v>
      </c>
      <c r="AA12" s="64"/>
      <c r="AB12" s="64"/>
      <c r="AC12" s="64"/>
      <c r="AD12" s="64"/>
      <c r="AE12" s="64"/>
      <c r="AF12" s="64"/>
      <c r="AH12" s="63" t="s">
        <v>253</v>
      </c>
      <c r="AI12" s="64"/>
      <c r="AJ12" s="64"/>
      <c r="AK12" s="64"/>
      <c r="AL12" s="64"/>
      <c r="AM12" s="64"/>
      <c r="AN12" s="64"/>
    </row>
    <row r="13" spans="1:40" x14ac:dyDescent="0.25">
      <c r="B13" s="61" t="s">
        <v>11</v>
      </c>
      <c r="C13" s="56" t="s">
        <v>12</v>
      </c>
      <c r="D13" s="56" t="s">
        <v>13</v>
      </c>
      <c r="E13" s="56" t="s">
        <v>14</v>
      </c>
      <c r="F13" s="58" t="s">
        <v>15</v>
      </c>
      <c r="G13" s="59" t="s">
        <v>16</v>
      </c>
      <c r="H13" s="59" t="s">
        <v>17</v>
      </c>
      <c r="J13" s="61" t="s">
        <v>11</v>
      </c>
      <c r="K13" s="56" t="s">
        <v>12</v>
      </c>
      <c r="L13" s="56" t="s">
        <v>13</v>
      </c>
      <c r="M13" s="56" t="s">
        <v>14</v>
      </c>
      <c r="N13" s="58" t="s">
        <v>15</v>
      </c>
      <c r="O13" s="59" t="s">
        <v>16</v>
      </c>
      <c r="P13" s="59" t="s">
        <v>17</v>
      </c>
      <c r="R13" s="61" t="s">
        <v>11</v>
      </c>
      <c r="S13" s="56" t="s">
        <v>12</v>
      </c>
      <c r="T13" s="56" t="s">
        <v>13</v>
      </c>
      <c r="U13" s="56" t="s">
        <v>14</v>
      </c>
      <c r="V13" s="58" t="s">
        <v>15</v>
      </c>
      <c r="W13" s="59" t="s">
        <v>16</v>
      </c>
      <c r="X13" s="59" t="s">
        <v>17</v>
      </c>
      <c r="Z13" s="61" t="s">
        <v>11</v>
      </c>
      <c r="AA13" s="56" t="s">
        <v>12</v>
      </c>
      <c r="AB13" s="56" t="s">
        <v>13</v>
      </c>
      <c r="AC13" s="56" t="s">
        <v>14</v>
      </c>
      <c r="AD13" s="58" t="s">
        <v>15</v>
      </c>
      <c r="AE13" s="59" t="s">
        <v>16</v>
      </c>
      <c r="AF13" s="59" t="s">
        <v>17</v>
      </c>
      <c r="AH13" s="61" t="s">
        <v>11</v>
      </c>
      <c r="AI13" s="56" t="s">
        <v>12</v>
      </c>
      <c r="AJ13" s="56" t="s">
        <v>13</v>
      </c>
      <c r="AK13" s="56" t="s">
        <v>14</v>
      </c>
      <c r="AL13" s="58" t="s">
        <v>15</v>
      </c>
      <c r="AM13" s="59" t="s">
        <v>16</v>
      </c>
      <c r="AN13" s="59" t="s">
        <v>17</v>
      </c>
    </row>
    <row r="14" spans="1:40" x14ac:dyDescent="0.25">
      <c r="B14" s="62"/>
      <c r="C14" s="57"/>
      <c r="D14" s="57"/>
      <c r="E14" s="57"/>
      <c r="F14" s="56"/>
      <c r="G14" s="60"/>
      <c r="H14" s="59"/>
      <c r="J14" s="62"/>
      <c r="K14" s="57"/>
      <c r="L14" s="57"/>
      <c r="M14" s="57"/>
      <c r="N14" s="56"/>
      <c r="O14" s="60"/>
      <c r="P14" s="59"/>
      <c r="R14" s="62"/>
      <c r="S14" s="57"/>
      <c r="T14" s="57"/>
      <c r="U14" s="57"/>
      <c r="V14" s="56"/>
      <c r="W14" s="60"/>
      <c r="X14" s="59"/>
      <c r="Z14" s="62"/>
      <c r="AA14" s="57"/>
      <c r="AB14" s="57"/>
      <c r="AC14" s="57"/>
      <c r="AD14" s="56"/>
      <c r="AE14" s="60"/>
      <c r="AF14" s="59"/>
      <c r="AH14" s="62"/>
      <c r="AI14" s="57"/>
      <c r="AJ14" s="57"/>
      <c r="AK14" s="57"/>
      <c r="AL14" s="56"/>
      <c r="AM14" s="60"/>
      <c r="AN14" s="59"/>
    </row>
    <row r="15" spans="1:40" ht="15.75" x14ac:dyDescent="0.25">
      <c r="A15" s="49" t="s">
        <v>18</v>
      </c>
      <c r="B15" s="16" t="s">
        <v>254</v>
      </c>
      <c r="C15" s="50">
        <v>500</v>
      </c>
      <c r="D15" s="53" t="s">
        <v>20</v>
      </c>
      <c r="E15" s="17">
        <v>4</v>
      </c>
      <c r="F15" s="18">
        <v>166</v>
      </c>
      <c r="G15" s="19">
        <v>156</v>
      </c>
      <c r="H15" s="20">
        <f t="shared" ref="H15:H18" si="0">G15*POWER((($F$5+$F$7)/2-$F$9)/70,1.25)</f>
        <v>0</v>
      </c>
      <c r="I15" s="49" t="s">
        <v>18</v>
      </c>
      <c r="J15" s="16" t="s">
        <v>255</v>
      </c>
      <c r="K15" s="50">
        <v>500</v>
      </c>
      <c r="L15" s="53" t="s">
        <v>22</v>
      </c>
      <c r="M15" s="17">
        <v>4</v>
      </c>
      <c r="N15" s="18">
        <v>166</v>
      </c>
      <c r="O15" s="21">
        <v>272</v>
      </c>
      <c r="P15" s="20">
        <f t="shared" ref="P15:P18" si="1">O15*POWER((($F$5+$F$7)/2-$F$9)/70,1.25)</f>
        <v>0</v>
      </c>
      <c r="Q15" s="49" t="s">
        <v>18</v>
      </c>
      <c r="R15" s="16" t="s">
        <v>256</v>
      </c>
      <c r="S15" s="50">
        <v>500</v>
      </c>
      <c r="T15" s="53" t="s">
        <v>24</v>
      </c>
      <c r="U15" s="17">
        <v>4</v>
      </c>
      <c r="V15" s="18">
        <v>166</v>
      </c>
      <c r="W15" s="19">
        <v>408</v>
      </c>
      <c r="X15" s="20">
        <f t="shared" ref="X15:X18" si="2">W15*POWER((($F$5+$F$7)/2-$F$9)/70,1.25)</f>
        <v>0</v>
      </c>
      <c r="Y15" s="49" t="s">
        <v>18</v>
      </c>
      <c r="Z15" s="36" t="s">
        <v>257</v>
      </c>
      <c r="AA15" s="66">
        <v>500</v>
      </c>
      <c r="AB15" s="67" t="s">
        <v>26</v>
      </c>
      <c r="AC15" s="17">
        <v>4</v>
      </c>
      <c r="AD15" s="17">
        <v>166</v>
      </c>
      <c r="AE15" s="37">
        <v>490</v>
      </c>
      <c r="AF15" s="20">
        <f t="shared" ref="AF15:AF18" si="3">AE15*POWER((($F$5+$F$7)/2-$F$9)/70,1.25)</f>
        <v>0</v>
      </c>
      <c r="AG15" s="65" t="s">
        <v>18</v>
      </c>
      <c r="AH15" s="36" t="s">
        <v>258</v>
      </c>
      <c r="AI15" s="66">
        <v>500</v>
      </c>
      <c r="AJ15" s="67" t="s">
        <v>28</v>
      </c>
      <c r="AK15" s="17">
        <v>4</v>
      </c>
      <c r="AL15" s="17">
        <v>166</v>
      </c>
      <c r="AM15" s="37">
        <v>606</v>
      </c>
      <c r="AN15" s="20">
        <f>AM15*POWER((($F$5+$F$7)/2-$F$9)/70,1.33)</f>
        <v>0</v>
      </c>
    </row>
    <row r="16" spans="1:40" ht="15.75" x14ac:dyDescent="0.25">
      <c r="A16" s="49"/>
      <c r="B16" s="16" t="s">
        <v>259</v>
      </c>
      <c r="C16" s="51"/>
      <c r="D16" s="54"/>
      <c r="E16" s="17">
        <v>5</v>
      </c>
      <c r="F16" s="18">
        <v>207</v>
      </c>
      <c r="G16" s="19">
        <v>195</v>
      </c>
      <c r="H16" s="20">
        <f t="shared" si="0"/>
        <v>0</v>
      </c>
      <c r="I16" s="49"/>
      <c r="J16" s="16" t="s">
        <v>260</v>
      </c>
      <c r="K16" s="51"/>
      <c r="L16" s="54"/>
      <c r="M16" s="17">
        <v>5</v>
      </c>
      <c r="N16" s="18">
        <v>207</v>
      </c>
      <c r="O16" s="21">
        <v>340</v>
      </c>
      <c r="P16" s="20">
        <f t="shared" si="1"/>
        <v>0</v>
      </c>
      <c r="Q16" s="49"/>
      <c r="R16" s="16" t="s">
        <v>261</v>
      </c>
      <c r="S16" s="51"/>
      <c r="T16" s="54"/>
      <c r="U16" s="17">
        <v>5</v>
      </c>
      <c r="V16" s="18">
        <v>207</v>
      </c>
      <c r="W16" s="19">
        <v>510</v>
      </c>
      <c r="X16" s="20">
        <f t="shared" si="2"/>
        <v>0</v>
      </c>
      <c r="Y16" s="49"/>
      <c r="Z16" s="36" t="s">
        <v>262</v>
      </c>
      <c r="AA16" s="66"/>
      <c r="AB16" s="67"/>
      <c r="AC16" s="17">
        <v>5</v>
      </c>
      <c r="AD16" s="17">
        <v>207</v>
      </c>
      <c r="AE16" s="37">
        <v>612.5</v>
      </c>
      <c r="AF16" s="20">
        <f t="shared" si="3"/>
        <v>0</v>
      </c>
      <c r="AG16" s="65"/>
      <c r="AH16" s="36" t="s">
        <v>263</v>
      </c>
      <c r="AI16" s="66"/>
      <c r="AJ16" s="67"/>
      <c r="AK16" s="17">
        <v>5</v>
      </c>
      <c r="AL16" s="17">
        <v>207</v>
      </c>
      <c r="AM16" s="37">
        <v>758</v>
      </c>
      <c r="AN16" s="20">
        <f t="shared" ref="AN16:AN18" si="4">AM16*POWER((($F$5+$F$7)/2-$F$9)/70,1.33)</f>
        <v>0</v>
      </c>
    </row>
    <row r="17" spans="1:40" ht="15.75" x14ac:dyDescent="0.25">
      <c r="A17" s="49"/>
      <c r="B17" s="16" t="s">
        <v>264</v>
      </c>
      <c r="C17" s="51"/>
      <c r="D17" s="54"/>
      <c r="E17" s="17">
        <v>6</v>
      </c>
      <c r="F17" s="18">
        <v>248</v>
      </c>
      <c r="G17" s="19">
        <v>234</v>
      </c>
      <c r="H17" s="20">
        <f t="shared" si="0"/>
        <v>0</v>
      </c>
      <c r="I17" s="49"/>
      <c r="J17" s="16" t="s">
        <v>265</v>
      </c>
      <c r="K17" s="51"/>
      <c r="L17" s="54"/>
      <c r="M17" s="17">
        <v>6</v>
      </c>
      <c r="N17" s="18">
        <v>248</v>
      </c>
      <c r="O17" s="21">
        <v>408</v>
      </c>
      <c r="P17" s="20">
        <f t="shared" si="1"/>
        <v>0</v>
      </c>
      <c r="Q17" s="49"/>
      <c r="R17" s="16" t="s">
        <v>266</v>
      </c>
      <c r="S17" s="51"/>
      <c r="T17" s="54"/>
      <c r="U17" s="17">
        <v>6</v>
      </c>
      <c r="V17" s="18">
        <v>248</v>
      </c>
      <c r="W17" s="19">
        <v>612</v>
      </c>
      <c r="X17" s="20">
        <f t="shared" si="2"/>
        <v>0</v>
      </c>
      <c r="Y17" s="49"/>
      <c r="Z17" s="36" t="s">
        <v>267</v>
      </c>
      <c r="AA17" s="66"/>
      <c r="AB17" s="67"/>
      <c r="AC17" s="17">
        <v>6</v>
      </c>
      <c r="AD17" s="17">
        <v>248</v>
      </c>
      <c r="AE17" s="37">
        <v>735</v>
      </c>
      <c r="AF17" s="20">
        <f t="shared" si="3"/>
        <v>0</v>
      </c>
      <c r="AG17" s="38"/>
      <c r="AH17" s="39" t="s">
        <v>268</v>
      </c>
      <c r="AI17" s="66"/>
      <c r="AJ17" s="67"/>
      <c r="AK17" s="40">
        <v>6</v>
      </c>
      <c r="AL17" s="40">
        <v>248</v>
      </c>
      <c r="AM17" s="41">
        <v>909</v>
      </c>
      <c r="AN17" s="27">
        <f t="shared" si="4"/>
        <v>0</v>
      </c>
    </row>
    <row r="18" spans="1:40" ht="15.75" x14ac:dyDescent="0.25">
      <c r="A18" s="49"/>
      <c r="B18" s="16" t="s">
        <v>269</v>
      </c>
      <c r="C18" s="51"/>
      <c r="D18" s="54"/>
      <c r="E18" s="17">
        <v>7</v>
      </c>
      <c r="F18" s="18">
        <v>289</v>
      </c>
      <c r="G18" s="19">
        <v>273</v>
      </c>
      <c r="H18" s="20">
        <f t="shared" si="0"/>
        <v>0</v>
      </c>
      <c r="I18" s="49"/>
      <c r="J18" s="16" t="s">
        <v>270</v>
      </c>
      <c r="K18" s="51"/>
      <c r="L18" s="54"/>
      <c r="M18" s="17">
        <v>7</v>
      </c>
      <c r="N18" s="18">
        <v>289</v>
      </c>
      <c r="O18" s="21">
        <v>476</v>
      </c>
      <c r="P18" s="20">
        <f t="shared" si="1"/>
        <v>0</v>
      </c>
      <c r="Q18" s="49"/>
      <c r="R18" s="16" t="s">
        <v>271</v>
      </c>
      <c r="S18" s="51"/>
      <c r="T18" s="54"/>
      <c r="U18" s="17">
        <v>7</v>
      </c>
      <c r="V18" s="18">
        <v>289</v>
      </c>
      <c r="W18" s="19">
        <v>714</v>
      </c>
      <c r="X18" s="20">
        <f t="shared" si="2"/>
        <v>0</v>
      </c>
      <c r="Y18" s="49"/>
      <c r="Z18" s="36" t="s">
        <v>272</v>
      </c>
      <c r="AA18" s="66"/>
      <c r="AB18" s="67"/>
      <c r="AC18" s="17">
        <v>7</v>
      </c>
      <c r="AD18" s="17">
        <v>289</v>
      </c>
      <c r="AE18" s="37">
        <v>857.5</v>
      </c>
      <c r="AF18" s="20">
        <f t="shared" si="3"/>
        <v>0</v>
      </c>
      <c r="AG18" s="38"/>
      <c r="AH18" s="39" t="s">
        <v>273</v>
      </c>
      <c r="AI18" s="66"/>
      <c r="AJ18" s="67"/>
      <c r="AK18" s="40">
        <v>7</v>
      </c>
      <c r="AL18" s="40">
        <v>289</v>
      </c>
      <c r="AM18" s="41">
        <v>1061</v>
      </c>
      <c r="AN18" s="27">
        <f t="shared" si="4"/>
        <v>0</v>
      </c>
    </row>
    <row r="19" spans="1:40" x14ac:dyDescent="0.25">
      <c r="B19" s="23" t="s">
        <v>274</v>
      </c>
      <c r="C19" s="51"/>
      <c r="D19" s="54"/>
      <c r="E19" s="24">
        <v>8</v>
      </c>
      <c r="F19" s="25">
        <v>330</v>
      </c>
      <c r="G19" s="26">
        <v>312</v>
      </c>
      <c r="H19" s="27">
        <f>G19*POWER((($F$5+$F$7)/2-$F$9)/70,1.25)</f>
        <v>0</v>
      </c>
      <c r="J19" s="23" t="s">
        <v>275</v>
      </c>
      <c r="K19" s="51"/>
      <c r="L19" s="54"/>
      <c r="M19" s="24">
        <v>8</v>
      </c>
      <c r="N19" s="25">
        <v>330</v>
      </c>
      <c r="O19" s="28">
        <v>544</v>
      </c>
      <c r="P19" s="27">
        <f>O19*POWER((($F$5+$F$7)/2-$F$9)/70,1.25)</f>
        <v>0</v>
      </c>
      <c r="R19" s="23" t="s">
        <v>276</v>
      </c>
      <c r="S19" s="51"/>
      <c r="T19" s="54"/>
      <c r="U19" s="24">
        <v>8</v>
      </c>
      <c r="V19" s="25">
        <v>330</v>
      </c>
      <c r="W19" s="28">
        <v>816</v>
      </c>
      <c r="X19" s="27">
        <f>W19*POWER((($F$5+$F$7)/2-$F$9)/70,1.25)</f>
        <v>0</v>
      </c>
      <c r="Z19" s="23" t="s">
        <v>277</v>
      </c>
      <c r="AA19" s="66"/>
      <c r="AB19" s="67"/>
      <c r="AC19" s="25">
        <v>8</v>
      </c>
      <c r="AD19" s="25">
        <v>330</v>
      </c>
      <c r="AE19" s="28">
        <v>980</v>
      </c>
      <c r="AF19" s="27">
        <f>AE19*POWER((($F$5+$F$7)/2-$F$9)/70,1.25)</f>
        <v>0</v>
      </c>
      <c r="AH19" s="23" t="s">
        <v>278</v>
      </c>
      <c r="AI19" s="66"/>
      <c r="AJ19" s="67"/>
      <c r="AK19" s="25">
        <v>8</v>
      </c>
      <c r="AL19" s="25">
        <v>330</v>
      </c>
      <c r="AM19" s="28">
        <v>1212</v>
      </c>
      <c r="AN19" s="27">
        <f>AM19*POWER((($F$5+$F$7)/2-$F$9)/70,1.33)</f>
        <v>0</v>
      </c>
    </row>
    <row r="20" spans="1:40" x14ac:dyDescent="0.25">
      <c r="B20" s="23" t="s">
        <v>279</v>
      </c>
      <c r="C20" s="51"/>
      <c r="D20" s="54"/>
      <c r="E20" s="24">
        <v>9</v>
      </c>
      <c r="F20" s="25">
        <v>371</v>
      </c>
      <c r="G20" s="26">
        <v>351</v>
      </c>
      <c r="H20" s="27">
        <f t="shared" ref="H20:H61" si="5">G20*POWER((($F$5+$F$7)/2-$F$9)/70,1.25)</f>
        <v>0</v>
      </c>
      <c r="J20" s="23" t="s">
        <v>280</v>
      </c>
      <c r="K20" s="51"/>
      <c r="L20" s="54"/>
      <c r="M20" s="24">
        <v>9</v>
      </c>
      <c r="N20" s="25">
        <v>371</v>
      </c>
      <c r="O20" s="28">
        <v>612</v>
      </c>
      <c r="P20" s="27">
        <f t="shared" ref="P20:P61" si="6">O20*POWER((($F$5+$F$7)/2-$F$9)/70,1.25)</f>
        <v>0</v>
      </c>
      <c r="R20" s="23" t="s">
        <v>281</v>
      </c>
      <c r="S20" s="51"/>
      <c r="T20" s="54"/>
      <c r="U20" s="24">
        <v>9</v>
      </c>
      <c r="V20" s="25">
        <v>371</v>
      </c>
      <c r="W20" s="28">
        <v>918</v>
      </c>
      <c r="X20" s="27">
        <f t="shared" ref="X20:X61" si="7">W20*POWER((($F$5+$F$7)/2-$F$9)/70,1.25)</f>
        <v>0</v>
      </c>
      <c r="Z20" s="23" t="s">
        <v>282</v>
      </c>
      <c r="AA20" s="66"/>
      <c r="AB20" s="67"/>
      <c r="AC20" s="25">
        <v>9</v>
      </c>
      <c r="AD20" s="25">
        <v>371</v>
      </c>
      <c r="AE20" s="28">
        <v>1103</v>
      </c>
      <c r="AF20" s="27">
        <f t="shared" ref="AF20:AF47" si="8">AE20*POWER((($F$5+$F$7)/2-$F$9)/70,1.25)</f>
        <v>0</v>
      </c>
      <c r="AH20" s="23" t="s">
        <v>283</v>
      </c>
      <c r="AI20" s="66"/>
      <c r="AJ20" s="67"/>
      <c r="AK20" s="25">
        <v>9</v>
      </c>
      <c r="AL20" s="25">
        <v>371</v>
      </c>
      <c r="AM20" s="28">
        <v>1364</v>
      </c>
      <c r="AN20" s="27">
        <f t="shared" ref="AN20:AN39" si="9">AM20*POWER((($F$5+$F$7)/2-$F$9)/70,1.33)</f>
        <v>0</v>
      </c>
    </row>
    <row r="21" spans="1:40" x14ac:dyDescent="0.25">
      <c r="B21" s="23" t="s">
        <v>284</v>
      </c>
      <c r="C21" s="51"/>
      <c r="D21" s="54"/>
      <c r="E21" s="24">
        <v>10</v>
      </c>
      <c r="F21" s="25">
        <v>412</v>
      </c>
      <c r="G21" s="26">
        <v>390</v>
      </c>
      <c r="H21" s="27">
        <f t="shared" si="5"/>
        <v>0</v>
      </c>
      <c r="J21" s="23" t="s">
        <v>285</v>
      </c>
      <c r="K21" s="51"/>
      <c r="L21" s="54"/>
      <c r="M21" s="24">
        <v>10</v>
      </c>
      <c r="N21" s="25">
        <v>412</v>
      </c>
      <c r="O21" s="28">
        <v>680</v>
      </c>
      <c r="P21" s="27">
        <f t="shared" si="6"/>
        <v>0</v>
      </c>
      <c r="R21" s="23" t="s">
        <v>286</v>
      </c>
      <c r="S21" s="51"/>
      <c r="T21" s="54"/>
      <c r="U21" s="24">
        <v>10</v>
      </c>
      <c r="V21" s="25">
        <v>412</v>
      </c>
      <c r="W21" s="28">
        <v>1020</v>
      </c>
      <c r="X21" s="27">
        <f t="shared" si="7"/>
        <v>0</v>
      </c>
      <c r="Z21" s="23" t="s">
        <v>287</v>
      </c>
      <c r="AA21" s="66"/>
      <c r="AB21" s="67"/>
      <c r="AC21" s="25">
        <v>10</v>
      </c>
      <c r="AD21" s="25">
        <v>412</v>
      </c>
      <c r="AE21" s="28">
        <v>1225</v>
      </c>
      <c r="AF21" s="27">
        <f t="shared" si="8"/>
        <v>0</v>
      </c>
      <c r="AH21" s="23" t="s">
        <v>288</v>
      </c>
      <c r="AI21" s="66"/>
      <c r="AJ21" s="67"/>
      <c r="AK21" s="25">
        <v>10</v>
      </c>
      <c r="AL21" s="25">
        <v>412</v>
      </c>
      <c r="AM21" s="28">
        <v>1515</v>
      </c>
      <c r="AN21" s="27">
        <f t="shared" si="9"/>
        <v>0</v>
      </c>
    </row>
    <row r="22" spans="1:40" x14ac:dyDescent="0.25">
      <c r="B22" s="23" t="s">
        <v>289</v>
      </c>
      <c r="C22" s="51"/>
      <c r="D22" s="54"/>
      <c r="E22" s="24">
        <v>11</v>
      </c>
      <c r="F22" s="25">
        <v>453</v>
      </c>
      <c r="G22" s="26">
        <v>429</v>
      </c>
      <c r="H22" s="27">
        <f t="shared" si="5"/>
        <v>0</v>
      </c>
      <c r="J22" s="23" t="s">
        <v>290</v>
      </c>
      <c r="K22" s="51"/>
      <c r="L22" s="54"/>
      <c r="M22" s="24">
        <v>11</v>
      </c>
      <c r="N22" s="25">
        <v>453</v>
      </c>
      <c r="O22" s="28">
        <v>748</v>
      </c>
      <c r="P22" s="27">
        <f t="shared" si="6"/>
        <v>0</v>
      </c>
      <c r="R22" s="23" t="s">
        <v>291</v>
      </c>
      <c r="S22" s="51"/>
      <c r="T22" s="54"/>
      <c r="U22" s="24">
        <v>11</v>
      </c>
      <c r="V22" s="25">
        <v>453</v>
      </c>
      <c r="W22" s="28">
        <v>1122</v>
      </c>
      <c r="X22" s="27">
        <f t="shared" si="7"/>
        <v>0</v>
      </c>
      <c r="Z22" s="23" t="s">
        <v>292</v>
      </c>
      <c r="AA22" s="66"/>
      <c r="AB22" s="67"/>
      <c r="AC22" s="25">
        <v>11</v>
      </c>
      <c r="AD22" s="25">
        <v>453</v>
      </c>
      <c r="AE22" s="28">
        <v>1348</v>
      </c>
      <c r="AF22" s="27">
        <f t="shared" si="8"/>
        <v>0</v>
      </c>
      <c r="AH22" s="23" t="s">
        <v>293</v>
      </c>
      <c r="AI22" s="66"/>
      <c r="AJ22" s="67"/>
      <c r="AK22" s="25">
        <v>11</v>
      </c>
      <c r="AL22" s="25">
        <v>453</v>
      </c>
      <c r="AM22" s="28">
        <v>1667</v>
      </c>
      <c r="AN22" s="27">
        <f t="shared" si="9"/>
        <v>0</v>
      </c>
    </row>
    <row r="23" spans="1:40" ht="15.75" x14ac:dyDescent="0.25">
      <c r="B23" s="23" t="s">
        <v>294</v>
      </c>
      <c r="C23" s="51"/>
      <c r="D23" s="54"/>
      <c r="E23" s="24">
        <v>12</v>
      </c>
      <c r="F23" s="25">
        <v>494</v>
      </c>
      <c r="G23" s="26">
        <v>468</v>
      </c>
      <c r="H23" s="27">
        <f t="shared" si="5"/>
        <v>0</v>
      </c>
      <c r="I23" s="29"/>
      <c r="J23" s="23" t="s">
        <v>295</v>
      </c>
      <c r="K23" s="51"/>
      <c r="L23" s="54"/>
      <c r="M23" s="24">
        <v>12</v>
      </c>
      <c r="N23" s="25">
        <v>494</v>
      </c>
      <c r="O23" s="28">
        <v>816</v>
      </c>
      <c r="P23" s="27">
        <f t="shared" si="6"/>
        <v>0</v>
      </c>
      <c r="R23" s="23" t="s">
        <v>296</v>
      </c>
      <c r="S23" s="51"/>
      <c r="T23" s="54"/>
      <c r="U23" s="24">
        <v>12</v>
      </c>
      <c r="V23" s="25">
        <v>494</v>
      </c>
      <c r="W23" s="28">
        <v>1224</v>
      </c>
      <c r="X23" s="27">
        <f t="shared" si="7"/>
        <v>0</v>
      </c>
      <c r="Z23" s="23" t="s">
        <v>297</v>
      </c>
      <c r="AA23" s="66"/>
      <c r="AB23" s="67"/>
      <c r="AC23" s="25">
        <v>12</v>
      </c>
      <c r="AD23" s="25">
        <v>494</v>
      </c>
      <c r="AE23" s="28">
        <v>1470</v>
      </c>
      <c r="AF23" s="27">
        <f t="shared" si="8"/>
        <v>0</v>
      </c>
      <c r="AH23" s="23" t="s">
        <v>298</v>
      </c>
      <c r="AI23" s="66"/>
      <c r="AJ23" s="67"/>
      <c r="AK23" s="25">
        <v>12</v>
      </c>
      <c r="AL23" s="25">
        <v>494</v>
      </c>
      <c r="AM23" s="28">
        <v>1818</v>
      </c>
      <c r="AN23" s="27">
        <f t="shared" si="9"/>
        <v>0</v>
      </c>
    </row>
    <row r="24" spans="1:40" x14ac:dyDescent="0.25">
      <c r="B24" s="23" t="s">
        <v>299</v>
      </c>
      <c r="C24" s="51"/>
      <c r="D24" s="54"/>
      <c r="E24" s="24">
        <v>13</v>
      </c>
      <c r="F24" s="25">
        <v>535</v>
      </c>
      <c r="G24" s="26">
        <v>507</v>
      </c>
      <c r="H24" s="27">
        <f t="shared" si="5"/>
        <v>0</v>
      </c>
      <c r="J24" s="23" t="s">
        <v>300</v>
      </c>
      <c r="K24" s="51"/>
      <c r="L24" s="54"/>
      <c r="M24" s="24">
        <v>13</v>
      </c>
      <c r="N24" s="25">
        <v>535</v>
      </c>
      <c r="O24" s="28">
        <v>884</v>
      </c>
      <c r="P24" s="27">
        <f t="shared" si="6"/>
        <v>0</v>
      </c>
      <c r="R24" s="23" t="s">
        <v>301</v>
      </c>
      <c r="S24" s="51"/>
      <c r="T24" s="54"/>
      <c r="U24" s="24">
        <v>13</v>
      </c>
      <c r="V24" s="25">
        <v>535</v>
      </c>
      <c r="W24" s="28">
        <v>1326</v>
      </c>
      <c r="X24" s="27">
        <f t="shared" si="7"/>
        <v>0</v>
      </c>
      <c r="Z24" s="23" t="s">
        <v>302</v>
      </c>
      <c r="AA24" s="66"/>
      <c r="AB24" s="67"/>
      <c r="AC24" s="25">
        <v>13</v>
      </c>
      <c r="AD24" s="25">
        <v>535</v>
      </c>
      <c r="AE24" s="28">
        <v>1593</v>
      </c>
      <c r="AF24" s="27">
        <f t="shared" si="8"/>
        <v>0</v>
      </c>
      <c r="AH24" s="23" t="s">
        <v>303</v>
      </c>
      <c r="AI24" s="66"/>
      <c r="AJ24" s="67"/>
      <c r="AK24" s="25">
        <v>13</v>
      </c>
      <c r="AL24" s="25">
        <v>535</v>
      </c>
      <c r="AM24" s="28">
        <v>1970</v>
      </c>
      <c r="AN24" s="27">
        <f t="shared" si="9"/>
        <v>0</v>
      </c>
    </row>
    <row r="25" spans="1:40" x14ac:dyDescent="0.25">
      <c r="B25" s="23" t="s">
        <v>304</v>
      </c>
      <c r="C25" s="51"/>
      <c r="D25" s="54"/>
      <c r="E25" s="24">
        <v>14</v>
      </c>
      <c r="F25" s="25">
        <v>576</v>
      </c>
      <c r="G25" s="26">
        <v>546</v>
      </c>
      <c r="H25" s="27">
        <f t="shared" si="5"/>
        <v>0</v>
      </c>
      <c r="J25" s="23" t="s">
        <v>305</v>
      </c>
      <c r="K25" s="51"/>
      <c r="L25" s="54"/>
      <c r="M25" s="24">
        <v>14</v>
      </c>
      <c r="N25" s="25">
        <v>576</v>
      </c>
      <c r="O25" s="28">
        <v>952</v>
      </c>
      <c r="P25" s="27">
        <f t="shared" si="6"/>
        <v>0</v>
      </c>
      <c r="R25" s="23" t="s">
        <v>306</v>
      </c>
      <c r="S25" s="51"/>
      <c r="T25" s="54"/>
      <c r="U25" s="24">
        <v>14</v>
      </c>
      <c r="V25" s="25">
        <v>576</v>
      </c>
      <c r="W25" s="28">
        <v>1428</v>
      </c>
      <c r="X25" s="27">
        <f t="shared" si="7"/>
        <v>0</v>
      </c>
      <c r="Z25" s="23" t="s">
        <v>307</v>
      </c>
      <c r="AA25" s="66"/>
      <c r="AB25" s="67"/>
      <c r="AC25" s="25">
        <v>14</v>
      </c>
      <c r="AD25" s="25">
        <v>576</v>
      </c>
      <c r="AE25" s="28">
        <v>1715</v>
      </c>
      <c r="AF25" s="27">
        <f t="shared" si="8"/>
        <v>0</v>
      </c>
      <c r="AH25" s="23" t="s">
        <v>308</v>
      </c>
      <c r="AI25" s="66"/>
      <c r="AJ25" s="67"/>
      <c r="AK25" s="25">
        <v>14</v>
      </c>
      <c r="AL25" s="25">
        <v>576</v>
      </c>
      <c r="AM25" s="28">
        <v>2121</v>
      </c>
      <c r="AN25" s="27">
        <f t="shared" si="9"/>
        <v>0</v>
      </c>
    </row>
    <row r="26" spans="1:40" x14ac:dyDescent="0.25">
      <c r="B26" s="23" t="s">
        <v>309</v>
      </c>
      <c r="C26" s="51"/>
      <c r="D26" s="54"/>
      <c r="E26" s="24">
        <v>15</v>
      </c>
      <c r="F26" s="25">
        <v>617</v>
      </c>
      <c r="G26" s="26">
        <v>585</v>
      </c>
      <c r="H26" s="27">
        <f t="shared" si="5"/>
        <v>0</v>
      </c>
      <c r="J26" s="23" t="s">
        <v>310</v>
      </c>
      <c r="K26" s="51"/>
      <c r="L26" s="54"/>
      <c r="M26" s="24">
        <v>15</v>
      </c>
      <c r="N26" s="25">
        <v>617</v>
      </c>
      <c r="O26" s="28">
        <v>1020</v>
      </c>
      <c r="P26" s="27">
        <f t="shared" si="6"/>
        <v>0</v>
      </c>
      <c r="R26" s="23" t="s">
        <v>311</v>
      </c>
      <c r="S26" s="51"/>
      <c r="T26" s="54"/>
      <c r="U26" s="24">
        <v>15</v>
      </c>
      <c r="V26" s="25">
        <v>617</v>
      </c>
      <c r="W26" s="28">
        <v>1530</v>
      </c>
      <c r="X26" s="27">
        <f t="shared" si="7"/>
        <v>0</v>
      </c>
      <c r="Z26" s="23" t="s">
        <v>312</v>
      </c>
      <c r="AA26" s="66"/>
      <c r="AB26" s="67"/>
      <c r="AC26" s="25">
        <v>15</v>
      </c>
      <c r="AD26" s="25">
        <v>617</v>
      </c>
      <c r="AE26" s="28">
        <v>1838</v>
      </c>
      <c r="AF26" s="27">
        <f t="shared" si="8"/>
        <v>0</v>
      </c>
      <c r="AH26" s="23" t="s">
        <v>313</v>
      </c>
      <c r="AI26" s="66"/>
      <c r="AJ26" s="67"/>
      <c r="AK26" s="25">
        <v>15</v>
      </c>
      <c r="AL26" s="25">
        <v>617</v>
      </c>
      <c r="AM26" s="28">
        <v>2273</v>
      </c>
      <c r="AN26" s="27">
        <f t="shared" si="9"/>
        <v>0</v>
      </c>
    </row>
    <row r="27" spans="1:40" x14ac:dyDescent="0.25">
      <c r="B27" s="23" t="s">
        <v>314</v>
      </c>
      <c r="C27" s="51"/>
      <c r="D27" s="54"/>
      <c r="E27" s="24">
        <v>16</v>
      </c>
      <c r="F27" s="25">
        <v>658</v>
      </c>
      <c r="G27" s="26">
        <v>624</v>
      </c>
      <c r="H27" s="27">
        <f t="shared" si="5"/>
        <v>0</v>
      </c>
      <c r="J27" s="23" t="s">
        <v>315</v>
      </c>
      <c r="K27" s="51"/>
      <c r="L27" s="54"/>
      <c r="M27" s="24">
        <v>16</v>
      </c>
      <c r="N27" s="25">
        <v>658</v>
      </c>
      <c r="O27" s="28">
        <v>1088</v>
      </c>
      <c r="P27" s="27">
        <f t="shared" si="6"/>
        <v>0</v>
      </c>
      <c r="R27" s="23" t="s">
        <v>316</v>
      </c>
      <c r="S27" s="51"/>
      <c r="T27" s="54"/>
      <c r="U27" s="24">
        <v>16</v>
      </c>
      <c r="V27" s="25">
        <v>658</v>
      </c>
      <c r="W27" s="28">
        <v>1632</v>
      </c>
      <c r="X27" s="27">
        <f t="shared" si="7"/>
        <v>0</v>
      </c>
      <c r="Z27" s="23" t="s">
        <v>317</v>
      </c>
      <c r="AA27" s="66"/>
      <c r="AB27" s="67"/>
      <c r="AC27" s="25">
        <v>16</v>
      </c>
      <c r="AD27" s="25">
        <v>658</v>
      </c>
      <c r="AE27" s="28">
        <v>1960</v>
      </c>
      <c r="AF27" s="27">
        <f t="shared" si="8"/>
        <v>0</v>
      </c>
      <c r="AH27" s="23" t="s">
        <v>318</v>
      </c>
      <c r="AI27" s="66"/>
      <c r="AJ27" s="67"/>
      <c r="AK27" s="25">
        <v>16</v>
      </c>
      <c r="AL27" s="25">
        <v>658</v>
      </c>
      <c r="AM27" s="28">
        <v>2424</v>
      </c>
      <c r="AN27" s="27">
        <f t="shared" si="9"/>
        <v>0</v>
      </c>
    </row>
    <row r="28" spans="1:40" x14ac:dyDescent="0.25">
      <c r="B28" s="23" t="s">
        <v>319</v>
      </c>
      <c r="C28" s="51"/>
      <c r="D28" s="54"/>
      <c r="E28" s="24">
        <v>17</v>
      </c>
      <c r="F28" s="25">
        <v>699</v>
      </c>
      <c r="G28" s="26">
        <v>663</v>
      </c>
      <c r="H28" s="27">
        <f t="shared" si="5"/>
        <v>0</v>
      </c>
      <c r="J28" s="23" t="s">
        <v>320</v>
      </c>
      <c r="K28" s="51"/>
      <c r="L28" s="54"/>
      <c r="M28" s="24">
        <v>17</v>
      </c>
      <c r="N28" s="25">
        <v>699</v>
      </c>
      <c r="O28" s="28">
        <v>1156</v>
      </c>
      <c r="P28" s="27">
        <f t="shared" si="6"/>
        <v>0</v>
      </c>
      <c r="R28" s="23" t="s">
        <v>321</v>
      </c>
      <c r="S28" s="51"/>
      <c r="T28" s="54"/>
      <c r="U28" s="24">
        <v>17</v>
      </c>
      <c r="V28" s="25">
        <v>699</v>
      </c>
      <c r="W28" s="28">
        <v>1734</v>
      </c>
      <c r="X28" s="27">
        <f t="shared" si="7"/>
        <v>0</v>
      </c>
      <c r="Z28" s="23" t="s">
        <v>322</v>
      </c>
      <c r="AA28" s="66"/>
      <c r="AB28" s="67"/>
      <c r="AC28" s="25">
        <v>17</v>
      </c>
      <c r="AD28" s="25">
        <v>699</v>
      </c>
      <c r="AE28" s="28">
        <v>2083</v>
      </c>
      <c r="AF28" s="27">
        <f t="shared" si="8"/>
        <v>0</v>
      </c>
      <c r="AH28" s="23" t="s">
        <v>323</v>
      </c>
      <c r="AI28" s="66"/>
      <c r="AJ28" s="67"/>
      <c r="AK28" s="25">
        <v>17</v>
      </c>
      <c r="AL28" s="25">
        <v>699</v>
      </c>
      <c r="AM28" s="28">
        <v>2576</v>
      </c>
      <c r="AN28" s="27">
        <f t="shared" si="9"/>
        <v>0</v>
      </c>
    </row>
    <row r="29" spans="1:40" x14ac:dyDescent="0.25">
      <c r="B29" s="23" t="s">
        <v>324</v>
      </c>
      <c r="C29" s="51"/>
      <c r="D29" s="54"/>
      <c r="E29" s="24">
        <v>18</v>
      </c>
      <c r="F29" s="25">
        <v>740</v>
      </c>
      <c r="G29" s="26">
        <v>702</v>
      </c>
      <c r="H29" s="27">
        <f t="shared" si="5"/>
        <v>0</v>
      </c>
      <c r="J29" s="23" t="s">
        <v>325</v>
      </c>
      <c r="K29" s="51"/>
      <c r="L29" s="54"/>
      <c r="M29" s="24">
        <v>18</v>
      </c>
      <c r="N29" s="25">
        <v>740</v>
      </c>
      <c r="O29" s="28">
        <v>1224</v>
      </c>
      <c r="P29" s="27">
        <f t="shared" si="6"/>
        <v>0</v>
      </c>
      <c r="R29" s="23" t="s">
        <v>326</v>
      </c>
      <c r="S29" s="51"/>
      <c r="T29" s="54"/>
      <c r="U29" s="24">
        <v>18</v>
      </c>
      <c r="V29" s="25">
        <v>740</v>
      </c>
      <c r="W29" s="28">
        <v>1836</v>
      </c>
      <c r="X29" s="27">
        <f t="shared" si="7"/>
        <v>0</v>
      </c>
      <c r="Z29" s="23" t="s">
        <v>327</v>
      </c>
      <c r="AA29" s="66"/>
      <c r="AB29" s="67"/>
      <c r="AC29" s="25">
        <v>18</v>
      </c>
      <c r="AD29" s="25">
        <v>740</v>
      </c>
      <c r="AE29" s="28">
        <v>2205</v>
      </c>
      <c r="AF29" s="27">
        <f t="shared" si="8"/>
        <v>0</v>
      </c>
      <c r="AH29" s="23" t="s">
        <v>328</v>
      </c>
      <c r="AI29" s="66"/>
      <c r="AJ29" s="67"/>
      <c r="AK29" s="25">
        <v>18</v>
      </c>
      <c r="AL29" s="25">
        <v>740</v>
      </c>
      <c r="AM29" s="28">
        <v>2727</v>
      </c>
      <c r="AN29" s="27">
        <f t="shared" si="9"/>
        <v>0</v>
      </c>
    </row>
    <row r="30" spans="1:40" x14ac:dyDescent="0.25">
      <c r="B30" s="23" t="s">
        <v>329</v>
      </c>
      <c r="C30" s="51"/>
      <c r="D30" s="54"/>
      <c r="E30" s="24">
        <v>19</v>
      </c>
      <c r="F30" s="25">
        <v>781</v>
      </c>
      <c r="G30" s="26">
        <v>741</v>
      </c>
      <c r="H30" s="27">
        <f t="shared" si="5"/>
        <v>0</v>
      </c>
      <c r="J30" s="23" t="s">
        <v>330</v>
      </c>
      <c r="K30" s="51"/>
      <c r="L30" s="54"/>
      <c r="M30" s="24">
        <v>19</v>
      </c>
      <c r="N30" s="25">
        <v>781</v>
      </c>
      <c r="O30" s="28">
        <v>1292</v>
      </c>
      <c r="P30" s="27">
        <f t="shared" si="6"/>
        <v>0</v>
      </c>
      <c r="R30" s="23" t="s">
        <v>331</v>
      </c>
      <c r="S30" s="51"/>
      <c r="T30" s="54"/>
      <c r="U30" s="24">
        <v>19</v>
      </c>
      <c r="V30" s="25">
        <v>781</v>
      </c>
      <c r="W30" s="28">
        <v>1938</v>
      </c>
      <c r="X30" s="27">
        <f t="shared" si="7"/>
        <v>0</v>
      </c>
      <c r="Z30" s="23" t="s">
        <v>332</v>
      </c>
      <c r="AA30" s="66"/>
      <c r="AB30" s="67"/>
      <c r="AC30" s="25">
        <v>19</v>
      </c>
      <c r="AD30" s="25">
        <v>781</v>
      </c>
      <c r="AE30" s="28">
        <v>2328</v>
      </c>
      <c r="AF30" s="27">
        <f t="shared" si="8"/>
        <v>0</v>
      </c>
      <c r="AH30" s="23" t="s">
        <v>333</v>
      </c>
      <c r="AI30" s="66"/>
      <c r="AJ30" s="67"/>
      <c r="AK30" s="25">
        <v>19</v>
      </c>
      <c r="AL30" s="25">
        <v>781</v>
      </c>
      <c r="AM30" s="28">
        <v>2879</v>
      </c>
      <c r="AN30" s="27">
        <f t="shared" si="9"/>
        <v>0</v>
      </c>
    </row>
    <row r="31" spans="1:40" x14ac:dyDescent="0.25">
      <c r="B31" s="23" t="s">
        <v>334</v>
      </c>
      <c r="C31" s="51"/>
      <c r="D31" s="54"/>
      <c r="E31" s="24">
        <v>20</v>
      </c>
      <c r="F31" s="25">
        <v>822</v>
      </c>
      <c r="G31" s="26">
        <v>780</v>
      </c>
      <c r="H31" s="27">
        <f t="shared" si="5"/>
        <v>0</v>
      </c>
      <c r="J31" s="23" t="s">
        <v>335</v>
      </c>
      <c r="K31" s="51"/>
      <c r="L31" s="54"/>
      <c r="M31" s="24">
        <v>20</v>
      </c>
      <c r="N31" s="25">
        <v>822</v>
      </c>
      <c r="O31" s="28">
        <v>1360</v>
      </c>
      <c r="P31" s="27">
        <f t="shared" si="6"/>
        <v>0</v>
      </c>
      <c r="R31" s="23" t="s">
        <v>336</v>
      </c>
      <c r="S31" s="51"/>
      <c r="T31" s="54"/>
      <c r="U31" s="24">
        <v>20</v>
      </c>
      <c r="V31" s="25">
        <v>822</v>
      </c>
      <c r="W31" s="28">
        <v>2040</v>
      </c>
      <c r="X31" s="27">
        <f t="shared" si="7"/>
        <v>0</v>
      </c>
      <c r="Z31" s="23" t="s">
        <v>337</v>
      </c>
      <c r="AA31" s="66"/>
      <c r="AB31" s="67"/>
      <c r="AC31" s="25">
        <v>20</v>
      </c>
      <c r="AD31" s="25">
        <v>822</v>
      </c>
      <c r="AE31" s="28">
        <v>2450</v>
      </c>
      <c r="AF31" s="27">
        <f t="shared" si="8"/>
        <v>0</v>
      </c>
      <c r="AH31" s="23" t="s">
        <v>338</v>
      </c>
      <c r="AI31" s="66"/>
      <c r="AJ31" s="67"/>
      <c r="AK31" s="25">
        <v>20</v>
      </c>
      <c r="AL31" s="25">
        <v>822</v>
      </c>
      <c r="AM31" s="28">
        <v>3030</v>
      </c>
      <c r="AN31" s="27">
        <f t="shared" si="9"/>
        <v>0</v>
      </c>
    </row>
    <row r="32" spans="1:40" x14ac:dyDescent="0.25">
      <c r="B32" s="23" t="s">
        <v>339</v>
      </c>
      <c r="C32" s="51"/>
      <c r="D32" s="54"/>
      <c r="E32" s="24">
        <v>21</v>
      </c>
      <c r="F32" s="25">
        <v>863</v>
      </c>
      <c r="G32" s="26">
        <v>819</v>
      </c>
      <c r="H32" s="27">
        <f t="shared" si="5"/>
        <v>0</v>
      </c>
      <c r="J32" s="23" t="s">
        <v>340</v>
      </c>
      <c r="K32" s="51"/>
      <c r="L32" s="54"/>
      <c r="M32" s="24">
        <v>21</v>
      </c>
      <c r="N32" s="25">
        <v>863</v>
      </c>
      <c r="O32" s="28">
        <v>1428</v>
      </c>
      <c r="P32" s="27">
        <f t="shared" si="6"/>
        <v>0</v>
      </c>
      <c r="R32" s="23" t="s">
        <v>341</v>
      </c>
      <c r="S32" s="51"/>
      <c r="T32" s="54"/>
      <c r="U32" s="24">
        <v>21</v>
      </c>
      <c r="V32" s="25">
        <v>863</v>
      </c>
      <c r="W32" s="28">
        <v>2142</v>
      </c>
      <c r="X32" s="27">
        <f t="shared" si="7"/>
        <v>0</v>
      </c>
      <c r="Z32" s="23" t="s">
        <v>342</v>
      </c>
      <c r="AA32" s="66"/>
      <c r="AB32" s="67"/>
      <c r="AC32" s="25">
        <v>21</v>
      </c>
      <c r="AD32" s="25">
        <v>863</v>
      </c>
      <c r="AE32" s="28">
        <v>2573</v>
      </c>
      <c r="AF32" s="27">
        <f t="shared" si="8"/>
        <v>0</v>
      </c>
      <c r="AH32" s="23" t="s">
        <v>343</v>
      </c>
      <c r="AI32" s="66"/>
      <c r="AJ32" s="67"/>
      <c r="AK32" s="25">
        <v>21</v>
      </c>
      <c r="AL32" s="25">
        <v>863</v>
      </c>
      <c r="AM32" s="28">
        <v>3182</v>
      </c>
      <c r="AN32" s="27">
        <f t="shared" si="9"/>
        <v>0</v>
      </c>
    </row>
    <row r="33" spans="2:40" x14ac:dyDescent="0.25">
      <c r="B33" s="23" t="s">
        <v>344</v>
      </c>
      <c r="C33" s="51"/>
      <c r="D33" s="54"/>
      <c r="E33" s="24">
        <v>22</v>
      </c>
      <c r="F33" s="25">
        <v>904</v>
      </c>
      <c r="G33" s="26">
        <v>858</v>
      </c>
      <c r="H33" s="27">
        <f t="shared" si="5"/>
        <v>0</v>
      </c>
      <c r="J33" s="23" t="s">
        <v>345</v>
      </c>
      <c r="K33" s="51"/>
      <c r="L33" s="54"/>
      <c r="M33" s="24">
        <v>22</v>
      </c>
      <c r="N33" s="25">
        <v>904</v>
      </c>
      <c r="O33" s="28">
        <v>1496</v>
      </c>
      <c r="P33" s="27">
        <f t="shared" si="6"/>
        <v>0</v>
      </c>
      <c r="R33" s="23" t="s">
        <v>346</v>
      </c>
      <c r="S33" s="51"/>
      <c r="T33" s="54"/>
      <c r="U33" s="24">
        <v>22</v>
      </c>
      <c r="V33" s="25">
        <v>904</v>
      </c>
      <c r="W33" s="28">
        <v>2244</v>
      </c>
      <c r="X33" s="27">
        <f t="shared" si="7"/>
        <v>0</v>
      </c>
      <c r="Z33" s="23" t="s">
        <v>347</v>
      </c>
      <c r="AA33" s="66"/>
      <c r="AB33" s="67"/>
      <c r="AC33" s="25">
        <v>22</v>
      </c>
      <c r="AD33" s="25">
        <v>904</v>
      </c>
      <c r="AE33" s="28">
        <v>2695</v>
      </c>
      <c r="AF33" s="27">
        <f t="shared" si="8"/>
        <v>0</v>
      </c>
      <c r="AH33" s="23" t="s">
        <v>348</v>
      </c>
      <c r="AI33" s="66"/>
      <c r="AJ33" s="67"/>
      <c r="AK33" s="25">
        <v>22</v>
      </c>
      <c r="AL33" s="25">
        <v>904</v>
      </c>
      <c r="AM33" s="28">
        <v>3333</v>
      </c>
      <c r="AN33" s="27">
        <f t="shared" si="9"/>
        <v>0</v>
      </c>
    </row>
    <row r="34" spans="2:40" x14ac:dyDescent="0.25">
      <c r="B34" s="23" t="s">
        <v>349</v>
      </c>
      <c r="C34" s="51"/>
      <c r="D34" s="54"/>
      <c r="E34" s="24">
        <v>23</v>
      </c>
      <c r="F34" s="25">
        <v>945</v>
      </c>
      <c r="G34" s="26">
        <v>897</v>
      </c>
      <c r="H34" s="27">
        <f t="shared" si="5"/>
        <v>0</v>
      </c>
      <c r="J34" s="23" t="s">
        <v>350</v>
      </c>
      <c r="K34" s="51"/>
      <c r="L34" s="54"/>
      <c r="M34" s="24">
        <v>23</v>
      </c>
      <c r="N34" s="25">
        <v>945</v>
      </c>
      <c r="O34" s="28">
        <v>1564</v>
      </c>
      <c r="P34" s="27">
        <f t="shared" si="6"/>
        <v>0</v>
      </c>
      <c r="R34" s="23" t="s">
        <v>351</v>
      </c>
      <c r="S34" s="51"/>
      <c r="T34" s="54"/>
      <c r="U34" s="24">
        <v>23</v>
      </c>
      <c r="V34" s="25">
        <v>945</v>
      </c>
      <c r="W34" s="28">
        <v>2346</v>
      </c>
      <c r="X34" s="27">
        <f t="shared" si="7"/>
        <v>0</v>
      </c>
      <c r="Z34" s="23" t="s">
        <v>352</v>
      </c>
      <c r="AA34" s="66"/>
      <c r="AB34" s="67"/>
      <c r="AC34" s="25">
        <v>23</v>
      </c>
      <c r="AD34" s="25">
        <v>945</v>
      </c>
      <c r="AE34" s="28">
        <v>2818</v>
      </c>
      <c r="AF34" s="27">
        <f t="shared" si="8"/>
        <v>0</v>
      </c>
      <c r="AH34" s="23" t="s">
        <v>353</v>
      </c>
      <c r="AI34" s="66"/>
      <c r="AJ34" s="67"/>
      <c r="AK34" s="25">
        <v>23</v>
      </c>
      <c r="AL34" s="25">
        <v>945</v>
      </c>
      <c r="AM34" s="28">
        <v>3485</v>
      </c>
      <c r="AN34" s="27">
        <f t="shared" si="9"/>
        <v>0</v>
      </c>
    </row>
    <row r="35" spans="2:40" x14ac:dyDescent="0.25">
      <c r="B35" s="23" t="s">
        <v>354</v>
      </c>
      <c r="C35" s="51"/>
      <c r="D35" s="54"/>
      <c r="E35" s="24">
        <v>24</v>
      </c>
      <c r="F35" s="25">
        <v>986</v>
      </c>
      <c r="G35" s="26">
        <v>936</v>
      </c>
      <c r="H35" s="27">
        <f t="shared" si="5"/>
        <v>0</v>
      </c>
      <c r="J35" s="23" t="s">
        <v>355</v>
      </c>
      <c r="K35" s="51"/>
      <c r="L35" s="54"/>
      <c r="M35" s="24">
        <v>24</v>
      </c>
      <c r="N35" s="25">
        <v>986</v>
      </c>
      <c r="O35" s="28">
        <v>1632</v>
      </c>
      <c r="P35" s="27">
        <f t="shared" si="6"/>
        <v>0</v>
      </c>
      <c r="R35" s="23" t="s">
        <v>356</v>
      </c>
      <c r="S35" s="51"/>
      <c r="T35" s="54"/>
      <c r="U35" s="24">
        <v>24</v>
      </c>
      <c r="V35" s="25">
        <v>986</v>
      </c>
      <c r="W35" s="28">
        <v>2448</v>
      </c>
      <c r="X35" s="27">
        <f t="shared" si="7"/>
        <v>0</v>
      </c>
      <c r="Z35" s="23" t="s">
        <v>357</v>
      </c>
      <c r="AA35" s="66"/>
      <c r="AB35" s="67"/>
      <c r="AC35" s="25">
        <v>24</v>
      </c>
      <c r="AD35" s="25">
        <v>986</v>
      </c>
      <c r="AE35" s="28">
        <v>2940</v>
      </c>
      <c r="AF35" s="27">
        <f t="shared" si="8"/>
        <v>0</v>
      </c>
      <c r="AH35" s="23" t="s">
        <v>358</v>
      </c>
      <c r="AI35" s="66"/>
      <c r="AJ35" s="67"/>
      <c r="AK35" s="25">
        <v>24</v>
      </c>
      <c r="AL35" s="25">
        <v>986</v>
      </c>
      <c r="AM35" s="28">
        <v>3636</v>
      </c>
      <c r="AN35" s="27">
        <f t="shared" si="9"/>
        <v>0</v>
      </c>
    </row>
    <row r="36" spans="2:40" x14ac:dyDescent="0.25">
      <c r="B36" s="23" t="s">
        <v>359</v>
      </c>
      <c r="C36" s="51"/>
      <c r="D36" s="54"/>
      <c r="E36" s="24">
        <v>25</v>
      </c>
      <c r="F36" s="25">
        <v>1027</v>
      </c>
      <c r="G36" s="26">
        <v>975</v>
      </c>
      <c r="H36" s="27">
        <f t="shared" si="5"/>
        <v>0</v>
      </c>
      <c r="J36" s="23" t="s">
        <v>360</v>
      </c>
      <c r="K36" s="51"/>
      <c r="L36" s="54"/>
      <c r="M36" s="24">
        <v>25</v>
      </c>
      <c r="N36" s="25">
        <v>1027</v>
      </c>
      <c r="O36" s="28">
        <v>1700</v>
      </c>
      <c r="P36" s="27">
        <f t="shared" si="6"/>
        <v>0</v>
      </c>
      <c r="R36" s="23" t="s">
        <v>361</v>
      </c>
      <c r="S36" s="51"/>
      <c r="T36" s="54"/>
      <c r="U36" s="24">
        <v>25</v>
      </c>
      <c r="V36" s="25">
        <v>1027</v>
      </c>
      <c r="W36" s="28">
        <v>2550</v>
      </c>
      <c r="X36" s="27">
        <f t="shared" si="7"/>
        <v>0</v>
      </c>
      <c r="Z36" s="23" t="s">
        <v>362</v>
      </c>
      <c r="AA36" s="66"/>
      <c r="AB36" s="67"/>
      <c r="AC36" s="25">
        <v>25</v>
      </c>
      <c r="AD36" s="25">
        <v>1027</v>
      </c>
      <c r="AE36" s="28">
        <v>3063</v>
      </c>
      <c r="AF36" s="27">
        <f t="shared" si="8"/>
        <v>0</v>
      </c>
      <c r="AH36" s="23" t="s">
        <v>363</v>
      </c>
      <c r="AI36" s="66"/>
      <c r="AJ36" s="67"/>
      <c r="AK36" s="25">
        <v>25</v>
      </c>
      <c r="AL36" s="25">
        <v>1027</v>
      </c>
      <c r="AM36" s="28">
        <v>3788</v>
      </c>
      <c r="AN36" s="27">
        <f t="shared" si="9"/>
        <v>0</v>
      </c>
    </row>
    <row r="37" spans="2:40" x14ac:dyDescent="0.25">
      <c r="B37" s="23" t="s">
        <v>364</v>
      </c>
      <c r="C37" s="51"/>
      <c r="D37" s="54"/>
      <c r="E37" s="24">
        <v>26</v>
      </c>
      <c r="F37" s="25">
        <v>1068</v>
      </c>
      <c r="G37" s="26">
        <v>1014</v>
      </c>
      <c r="H37" s="27">
        <f t="shared" si="5"/>
        <v>0</v>
      </c>
      <c r="J37" s="23" t="s">
        <v>365</v>
      </c>
      <c r="K37" s="51"/>
      <c r="L37" s="54"/>
      <c r="M37" s="24">
        <v>26</v>
      </c>
      <c r="N37" s="25">
        <v>1068</v>
      </c>
      <c r="O37" s="28">
        <v>1768</v>
      </c>
      <c r="P37" s="27">
        <f t="shared" si="6"/>
        <v>0</v>
      </c>
      <c r="R37" s="23" t="s">
        <v>366</v>
      </c>
      <c r="S37" s="51"/>
      <c r="T37" s="54"/>
      <c r="U37" s="24">
        <v>26</v>
      </c>
      <c r="V37" s="25">
        <v>1068</v>
      </c>
      <c r="W37" s="28">
        <v>2652</v>
      </c>
      <c r="X37" s="27">
        <f t="shared" si="7"/>
        <v>0</v>
      </c>
      <c r="Z37" s="23" t="s">
        <v>367</v>
      </c>
      <c r="AA37" s="66"/>
      <c r="AB37" s="67"/>
      <c r="AC37" s="25">
        <v>26</v>
      </c>
      <c r="AD37" s="25">
        <v>1068</v>
      </c>
      <c r="AE37" s="28">
        <v>3185</v>
      </c>
      <c r="AF37" s="27">
        <f t="shared" si="8"/>
        <v>0</v>
      </c>
      <c r="AH37" s="23" t="s">
        <v>368</v>
      </c>
      <c r="AI37" s="66"/>
      <c r="AJ37" s="67"/>
      <c r="AK37" s="25">
        <v>26</v>
      </c>
      <c r="AL37" s="25">
        <v>1068</v>
      </c>
      <c r="AM37" s="28">
        <v>3939</v>
      </c>
      <c r="AN37" s="27">
        <f t="shared" si="9"/>
        <v>0</v>
      </c>
    </row>
    <row r="38" spans="2:40" x14ac:dyDescent="0.25">
      <c r="B38" s="23" t="s">
        <v>369</v>
      </c>
      <c r="C38" s="51"/>
      <c r="D38" s="54"/>
      <c r="E38" s="24">
        <v>27</v>
      </c>
      <c r="F38" s="25">
        <v>1109</v>
      </c>
      <c r="G38" s="26">
        <v>1053</v>
      </c>
      <c r="H38" s="27">
        <f t="shared" si="5"/>
        <v>0</v>
      </c>
      <c r="J38" s="23" t="s">
        <v>370</v>
      </c>
      <c r="K38" s="51"/>
      <c r="L38" s="54"/>
      <c r="M38" s="24">
        <v>27</v>
      </c>
      <c r="N38" s="25">
        <v>1109</v>
      </c>
      <c r="O38" s="28">
        <v>1836</v>
      </c>
      <c r="P38" s="27">
        <f t="shared" si="6"/>
        <v>0</v>
      </c>
      <c r="R38" s="23" t="s">
        <v>371</v>
      </c>
      <c r="S38" s="51"/>
      <c r="T38" s="54"/>
      <c r="U38" s="24">
        <v>27</v>
      </c>
      <c r="V38" s="25">
        <v>1109</v>
      </c>
      <c r="W38" s="28">
        <v>2754</v>
      </c>
      <c r="X38" s="27">
        <f t="shared" si="7"/>
        <v>0</v>
      </c>
      <c r="Z38" s="23" t="s">
        <v>372</v>
      </c>
      <c r="AA38" s="66"/>
      <c r="AB38" s="67"/>
      <c r="AC38" s="25">
        <v>27</v>
      </c>
      <c r="AD38" s="25">
        <v>1109</v>
      </c>
      <c r="AE38" s="28">
        <v>3308</v>
      </c>
      <c r="AF38" s="27">
        <f t="shared" si="8"/>
        <v>0</v>
      </c>
      <c r="AH38" s="23" t="s">
        <v>373</v>
      </c>
      <c r="AI38" s="66"/>
      <c r="AJ38" s="67"/>
      <c r="AK38" s="25">
        <v>27</v>
      </c>
      <c r="AL38" s="25">
        <v>1109</v>
      </c>
      <c r="AM38" s="28">
        <v>4091</v>
      </c>
      <c r="AN38" s="27">
        <f t="shared" si="9"/>
        <v>0</v>
      </c>
    </row>
    <row r="39" spans="2:40" x14ac:dyDescent="0.25">
      <c r="B39" s="23" t="s">
        <v>374</v>
      </c>
      <c r="C39" s="51"/>
      <c r="D39" s="54"/>
      <c r="E39" s="24">
        <v>28</v>
      </c>
      <c r="F39" s="25">
        <v>1150</v>
      </c>
      <c r="G39" s="26">
        <v>1092</v>
      </c>
      <c r="H39" s="27">
        <f t="shared" si="5"/>
        <v>0</v>
      </c>
      <c r="J39" s="23" t="s">
        <v>375</v>
      </c>
      <c r="K39" s="51"/>
      <c r="L39" s="54"/>
      <c r="M39" s="24">
        <v>28</v>
      </c>
      <c r="N39" s="25">
        <v>1150</v>
      </c>
      <c r="O39" s="28">
        <v>1904</v>
      </c>
      <c r="P39" s="27">
        <f t="shared" si="6"/>
        <v>0</v>
      </c>
      <c r="R39" s="23" t="s">
        <v>376</v>
      </c>
      <c r="S39" s="51"/>
      <c r="T39" s="54"/>
      <c r="U39" s="24">
        <v>28</v>
      </c>
      <c r="V39" s="25">
        <v>1150</v>
      </c>
      <c r="W39" s="28">
        <v>2856</v>
      </c>
      <c r="X39" s="27">
        <f t="shared" si="7"/>
        <v>0</v>
      </c>
      <c r="Z39" s="23" t="s">
        <v>377</v>
      </c>
      <c r="AA39" s="66"/>
      <c r="AB39" s="67"/>
      <c r="AC39" s="25">
        <v>28</v>
      </c>
      <c r="AD39" s="25">
        <v>1150</v>
      </c>
      <c r="AE39" s="28">
        <v>3430</v>
      </c>
      <c r="AF39" s="27">
        <f t="shared" si="8"/>
        <v>0</v>
      </c>
      <c r="AH39" s="23" t="s">
        <v>378</v>
      </c>
      <c r="AI39" s="66"/>
      <c r="AJ39" s="67"/>
      <c r="AK39" s="25">
        <v>28</v>
      </c>
      <c r="AL39" s="25">
        <v>1150</v>
      </c>
      <c r="AM39" s="28">
        <v>4242</v>
      </c>
      <c r="AN39" s="27">
        <f t="shared" si="9"/>
        <v>0</v>
      </c>
    </row>
    <row r="40" spans="2:40" x14ac:dyDescent="0.25">
      <c r="B40" s="23" t="s">
        <v>379</v>
      </c>
      <c r="C40" s="51"/>
      <c r="D40" s="54"/>
      <c r="E40" s="24">
        <v>29</v>
      </c>
      <c r="F40" s="25">
        <v>1191</v>
      </c>
      <c r="G40" s="26">
        <v>1131</v>
      </c>
      <c r="H40" s="27">
        <f t="shared" si="5"/>
        <v>0</v>
      </c>
      <c r="J40" s="23" t="s">
        <v>380</v>
      </c>
      <c r="K40" s="51"/>
      <c r="L40" s="54"/>
      <c r="M40" s="24">
        <v>29</v>
      </c>
      <c r="N40" s="25">
        <v>1191</v>
      </c>
      <c r="O40" s="28">
        <v>1972</v>
      </c>
      <c r="P40" s="27">
        <f t="shared" si="6"/>
        <v>0</v>
      </c>
      <c r="R40" s="23" t="s">
        <v>381</v>
      </c>
      <c r="S40" s="51"/>
      <c r="T40" s="54"/>
      <c r="U40" s="24">
        <v>29</v>
      </c>
      <c r="V40" s="25">
        <v>1191</v>
      </c>
      <c r="W40" s="28">
        <v>2958</v>
      </c>
      <c r="X40" s="27">
        <f t="shared" si="7"/>
        <v>0</v>
      </c>
      <c r="Z40" s="23" t="s">
        <v>382</v>
      </c>
      <c r="AA40" s="66"/>
      <c r="AB40" s="67"/>
      <c r="AC40" s="25">
        <v>29</v>
      </c>
      <c r="AD40" s="25">
        <v>1191</v>
      </c>
      <c r="AE40" s="28">
        <v>3553</v>
      </c>
      <c r="AF40" s="27">
        <f t="shared" si="8"/>
        <v>0</v>
      </c>
      <c r="AH40" s="31"/>
      <c r="AI40" s="32"/>
      <c r="AJ40" s="31"/>
      <c r="AK40" s="33"/>
      <c r="AL40" s="33"/>
      <c r="AM40" s="34"/>
      <c r="AN40" s="35"/>
    </row>
    <row r="41" spans="2:40" x14ac:dyDescent="0.25">
      <c r="B41" s="23" t="s">
        <v>383</v>
      </c>
      <c r="C41" s="51"/>
      <c r="D41" s="54"/>
      <c r="E41" s="24">
        <v>30</v>
      </c>
      <c r="F41" s="25">
        <v>1232</v>
      </c>
      <c r="G41" s="26">
        <v>1170</v>
      </c>
      <c r="H41" s="27">
        <f t="shared" si="5"/>
        <v>0</v>
      </c>
      <c r="J41" s="23" t="s">
        <v>384</v>
      </c>
      <c r="K41" s="51"/>
      <c r="L41" s="54"/>
      <c r="M41" s="24">
        <v>30</v>
      </c>
      <c r="N41" s="25">
        <v>1232</v>
      </c>
      <c r="O41" s="28">
        <v>2040</v>
      </c>
      <c r="P41" s="27">
        <f t="shared" si="6"/>
        <v>0</v>
      </c>
      <c r="R41" s="23" t="s">
        <v>385</v>
      </c>
      <c r="S41" s="51"/>
      <c r="T41" s="54"/>
      <c r="U41" s="24">
        <v>30</v>
      </c>
      <c r="V41" s="25">
        <v>1232</v>
      </c>
      <c r="W41" s="28">
        <v>3060</v>
      </c>
      <c r="X41" s="27">
        <f t="shared" si="7"/>
        <v>0</v>
      </c>
      <c r="Z41" s="23" t="s">
        <v>386</v>
      </c>
      <c r="AA41" s="66"/>
      <c r="AB41" s="67"/>
      <c r="AC41" s="25">
        <v>30</v>
      </c>
      <c r="AD41" s="25">
        <v>1232</v>
      </c>
      <c r="AE41" s="28">
        <v>3675</v>
      </c>
      <c r="AF41" s="27">
        <f t="shared" si="8"/>
        <v>0</v>
      </c>
      <c r="AH41" s="31"/>
      <c r="AI41" s="32"/>
      <c r="AJ41" s="31"/>
      <c r="AK41" s="33"/>
      <c r="AL41" s="33"/>
      <c r="AM41" s="34"/>
      <c r="AN41" s="35"/>
    </row>
    <row r="42" spans="2:40" x14ac:dyDescent="0.25">
      <c r="B42" s="23" t="s">
        <v>387</v>
      </c>
      <c r="C42" s="51"/>
      <c r="D42" s="54"/>
      <c r="E42" s="24">
        <v>31</v>
      </c>
      <c r="F42" s="25">
        <v>1273</v>
      </c>
      <c r="G42" s="26">
        <v>1209</v>
      </c>
      <c r="H42" s="27">
        <f t="shared" si="5"/>
        <v>0</v>
      </c>
      <c r="J42" s="23" t="s">
        <v>388</v>
      </c>
      <c r="K42" s="51"/>
      <c r="L42" s="54"/>
      <c r="M42" s="24">
        <v>31</v>
      </c>
      <c r="N42" s="25">
        <v>1273</v>
      </c>
      <c r="O42" s="28">
        <v>2108</v>
      </c>
      <c r="P42" s="27">
        <f t="shared" si="6"/>
        <v>0</v>
      </c>
      <c r="R42" s="23" t="s">
        <v>389</v>
      </c>
      <c r="S42" s="51"/>
      <c r="T42" s="54"/>
      <c r="U42" s="24">
        <v>31</v>
      </c>
      <c r="V42" s="25">
        <v>1273</v>
      </c>
      <c r="W42" s="28">
        <v>3162</v>
      </c>
      <c r="X42" s="27">
        <f t="shared" si="7"/>
        <v>0</v>
      </c>
      <c r="Z42" s="23" t="s">
        <v>390</v>
      </c>
      <c r="AA42" s="66"/>
      <c r="AB42" s="67"/>
      <c r="AC42" s="25">
        <v>31</v>
      </c>
      <c r="AD42" s="25">
        <v>1273</v>
      </c>
      <c r="AE42" s="28">
        <v>3798</v>
      </c>
      <c r="AF42" s="27">
        <f t="shared" si="8"/>
        <v>0</v>
      </c>
      <c r="AH42" s="31"/>
      <c r="AI42" s="32"/>
      <c r="AJ42" s="31"/>
      <c r="AK42" s="33"/>
      <c r="AL42" s="33"/>
      <c r="AM42" s="34"/>
      <c r="AN42" s="35"/>
    </row>
    <row r="43" spans="2:40" x14ac:dyDescent="0.25">
      <c r="B43" s="23" t="s">
        <v>391</v>
      </c>
      <c r="C43" s="51"/>
      <c r="D43" s="54"/>
      <c r="E43" s="24">
        <v>32</v>
      </c>
      <c r="F43" s="25">
        <v>1314</v>
      </c>
      <c r="G43" s="26">
        <v>1248</v>
      </c>
      <c r="H43" s="27">
        <f t="shared" si="5"/>
        <v>0</v>
      </c>
      <c r="J43" s="23" t="s">
        <v>392</v>
      </c>
      <c r="K43" s="51"/>
      <c r="L43" s="54"/>
      <c r="M43" s="24">
        <v>32</v>
      </c>
      <c r="N43" s="25">
        <v>1314</v>
      </c>
      <c r="O43" s="28">
        <v>2176</v>
      </c>
      <c r="P43" s="27">
        <f t="shared" si="6"/>
        <v>0</v>
      </c>
      <c r="R43" s="23" t="s">
        <v>393</v>
      </c>
      <c r="S43" s="51"/>
      <c r="T43" s="54"/>
      <c r="U43" s="24">
        <v>32</v>
      </c>
      <c r="V43" s="25">
        <v>1314</v>
      </c>
      <c r="W43" s="28">
        <v>3264</v>
      </c>
      <c r="X43" s="27">
        <f t="shared" si="7"/>
        <v>0</v>
      </c>
      <c r="Z43" s="23" t="s">
        <v>394</v>
      </c>
      <c r="AA43" s="66"/>
      <c r="AB43" s="67"/>
      <c r="AC43" s="25">
        <v>32</v>
      </c>
      <c r="AD43" s="25">
        <v>1314</v>
      </c>
      <c r="AE43" s="28">
        <v>3920</v>
      </c>
      <c r="AF43" s="27">
        <f t="shared" si="8"/>
        <v>0</v>
      </c>
      <c r="AH43" s="31"/>
      <c r="AI43" s="32"/>
      <c r="AJ43" s="31"/>
      <c r="AK43" s="33"/>
      <c r="AL43" s="33"/>
      <c r="AM43" s="34"/>
      <c r="AN43" s="35"/>
    </row>
    <row r="44" spans="2:40" x14ac:dyDescent="0.25">
      <c r="B44" s="23" t="s">
        <v>395</v>
      </c>
      <c r="C44" s="51"/>
      <c r="D44" s="54"/>
      <c r="E44" s="24">
        <v>33</v>
      </c>
      <c r="F44" s="25">
        <v>1355</v>
      </c>
      <c r="G44" s="26">
        <v>1287</v>
      </c>
      <c r="H44" s="27">
        <f t="shared" si="5"/>
        <v>0</v>
      </c>
      <c r="J44" s="23" t="s">
        <v>396</v>
      </c>
      <c r="K44" s="51"/>
      <c r="L44" s="54"/>
      <c r="M44" s="24">
        <v>33</v>
      </c>
      <c r="N44" s="25">
        <v>1355</v>
      </c>
      <c r="O44" s="28">
        <v>2244</v>
      </c>
      <c r="P44" s="27">
        <f t="shared" si="6"/>
        <v>0</v>
      </c>
      <c r="R44" s="23" t="s">
        <v>397</v>
      </c>
      <c r="S44" s="51"/>
      <c r="T44" s="54"/>
      <c r="U44" s="24">
        <v>33</v>
      </c>
      <c r="V44" s="25">
        <v>1355</v>
      </c>
      <c r="W44" s="28">
        <v>3366</v>
      </c>
      <c r="X44" s="27">
        <f t="shared" si="7"/>
        <v>0</v>
      </c>
      <c r="Z44" s="23" t="s">
        <v>398</v>
      </c>
      <c r="AA44" s="66"/>
      <c r="AB44" s="67"/>
      <c r="AC44" s="25">
        <v>33</v>
      </c>
      <c r="AD44" s="25">
        <v>1355</v>
      </c>
      <c r="AE44" s="28">
        <v>4043</v>
      </c>
      <c r="AF44" s="27">
        <f t="shared" si="8"/>
        <v>0</v>
      </c>
      <c r="AH44" s="31"/>
      <c r="AI44" s="32"/>
      <c r="AJ44" s="31"/>
      <c r="AK44" s="33"/>
      <c r="AL44" s="33"/>
      <c r="AM44" s="34"/>
      <c r="AN44" s="35"/>
    </row>
    <row r="45" spans="2:40" x14ac:dyDescent="0.25">
      <c r="B45" s="23" t="s">
        <v>399</v>
      </c>
      <c r="C45" s="51"/>
      <c r="D45" s="54"/>
      <c r="E45" s="24">
        <v>34</v>
      </c>
      <c r="F45" s="25">
        <v>1396</v>
      </c>
      <c r="G45" s="26">
        <v>1326</v>
      </c>
      <c r="H45" s="27">
        <f t="shared" si="5"/>
        <v>0</v>
      </c>
      <c r="J45" s="23" t="s">
        <v>400</v>
      </c>
      <c r="K45" s="51"/>
      <c r="L45" s="54"/>
      <c r="M45" s="24">
        <v>34</v>
      </c>
      <c r="N45" s="25">
        <v>1396</v>
      </c>
      <c r="O45" s="28">
        <v>2312</v>
      </c>
      <c r="P45" s="27">
        <f t="shared" si="6"/>
        <v>0</v>
      </c>
      <c r="R45" s="23" t="s">
        <v>401</v>
      </c>
      <c r="S45" s="51"/>
      <c r="T45" s="54"/>
      <c r="U45" s="24">
        <v>34</v>
      </c>
      <c r="V45" s="25">
        <v>1396</v>
      </c>
      <c r="W45" s="28">
        <v>3468</v>
      </c>
      <c r="X45" s="27">
        <f t="shared" si="7"/>
        <v>0</v>
      </c>
      <c r="Z45" s="23" t="s">
        <v>402</v>
      </c>
      <c r="AA45" s="66"/>
      <c r="AB45" s="67"/>
      <c r="AC45" s="25">
        <v>34</v>
      </c>
      <c r="AD45" s="25">
        <v>1396</v>
      </c>
      <c r="AE45" s="28">
        <v>4165</v>
      </c>
      <c r="AF45" s="27">
        <f t="shared" si="8"/>
        <v>0</v>
      </c>
      <c r="AH45" s="31"/>
      <c r="AI45" s="32"/>
      <c r="AJ45" s="31"/>
      <c r="AK45" s="33"/>
      <c r="AL45" s="33"/>
      <c r="AM45" s="34"/>
      <c r="AN45" s="35"/>
    </row>
    <row r="46" spans="2:40" x14ac:dyDescent="0.25">
      <c r="B46" s="23" t="s">
        <v>403</v>
      </c>
      <c r="C46" s="51"/>
      <c r="D46" s="54"/>
      <c r="E46" s="24">
        <v>35</v>
      </c>
      <c r="F46" s="25">
        <v>1437</v>
      </c>
      <c r="G46" s="26">
        <v>1365</v>
      </c>
      <c r="H46" s="27">
        <f t="shared" si="5"/>
        <v>0</v>
      </c>
      <c r="J46" s="23" t="s">
        <v>404</v>
      </c>
      <c r="K46" s="51"/>
      <c r="L46" s="54"/>
      <c r="M46" s="24">
        <v>35</v>
      </c>
      <c r="N46" s="25">
        <v>1437</v>
      </c>
      <c r="O46" s="28">
        <v>2380</v>
      </c>
      <c r="P46" s="27">
        <f t="shared" si="6"/>
        <v>0</v>
      </c>
      <c r="R46" s="23" t="s">
        <v>405</v>
      </c>
      <c r="S46" s="51"/>
      <c r="T46" s="54"/>
      <c r="U46" s="24">
        <v>35</v>
      </c>
      <c r="V46" s="25">
        <v>1437</v>
      </c>
      <c r="W46" s="28">
        <v>3570</v>
      </c>
      <c r="X46" s="27">
        <f t="shared" si="7"/>
        <v>0</v>
      </c>
      <c r="Z46" s="23" t="s">
        <v>406</v>
      </c>
      <c r="AA46" s="66"/>
      <c r="AB46" s="67"/>
      <c r="AC46" s="25">
        <v>35</v>
      </c>
      <c r="AD46" s="25">
        <v>1437</v>
      </c>
      <c r="AE46" s="28">
        <v>4288</v>
      </c>
      <c r="AF46" s="27">
        <f t="shared" si="8"/>
        <v>0</v>
      </c>
      <c r="AH46" s="31"/>
      <c r="AI46" s="32"/>
      <c r="AJ46" s="31"/>
      <c r="AK46" s="33"/>
      <c r="AL46" s="33"/>
      <c r="AM46" s="34"/>
      <c r="AN46" s="35"/>
    </row>
    <row r="47" spans="2:40" x14ac:dyDescent="0.25">
      <c r="B47" s="23" t="s">
        <v>407</v>
      </c>
      <c r="C47" s="51"/>
      <c r="D47" s="54"/>
      <c r="E47" s="24">
        <v>36</v>
      </c>
      <c r="F47" s="25">
        <v>1478</v>
      </c>
      <c r="G47" s="26">
        <v>1404</v>
      </c>
      <c r="H47" s="27">
        <f t="shared" si="5"/>
        <v>0</v>
      </c>
      <c r="J47" s="23" t="s">
        <v>408</v>
      </c>
      <c r="K47" s="51"/>
      <c r="L47" s="54"/>
      <c r="M47" s="24">
        <v>36</v>
      </c>
      <c r="N47" s="25">
        <v>1478</v>
      </c>
      <c r="O47" s="28">
        <v>2448</v>
      </c>
      <c r="P47" s="27">
        <f t="shared" si="6"/>
        <v>0</v>
      </c>
      <c r="R47" s="23" t="s">
        <v>409</v>
      </c>
      <c r="S47" s="51"/>
      <c r="T47" s="54"/>
      <c r="U47" s="24">
        <v>36</v>
      </c>
      <c r="V47" s="25">
        <v>1478</v>
      </c>
      <c r="W47" s="28">
        <v>3672</v>
      </c>
      <c r="X47" s="27">
        <f t="shared" si="7"/>
        <v>0</v>
      </c>
      <c r="Z47" s="23" t="s">
        <v>410</v>
      </c>
      <c r="AA47" s="66"/>
      <c r="AB47" s="67"/>
      <c r="AC47" s="25">
        <v>36</v>
      </c>
      <c r="AD47" s="25">
        <v>1478</v>
      </c>
      <c r="AE47" s="28">
        <v>4410</v>
      </c>
      <c r="AF47" s="27">
        <f t="shared" si="8"/>
        <v>0</v>
      </c>
      <c r="AH47" s="31"/>
      <c r="AI47" s="32"/>
      <c r="AJ47" s="31"/>
      <c r="AK47" s="33"/>
      <c r="AL47" s="33"/>
      <c r="AM47" s="34"/>
      <c r="AN47" s="35"/>
    </row>
    <row r="48" spans="2:40" x14ac:dyDescent="0.25">
      <c r="B48" s="23" t="s">
        <v>411</v>
      </c>
      <c r="C48" s="51"/>
      <c r="D48" s="54"/>
      <c r="E48" s="24">
        <v>37</v>
      </c>
      <c r="F48" s="25">
        <v>1519</v>
      </c>
      <c r="G48" s="26">
        <v>1443</v>
      </c>
      <c r="H48" s="27">
        <f t="shared" si="5"/>
        <v>0</v>
      </c>
      <c r="J48" s="23" t="s">
        <v>412</v>
      </c>
      <c r="K48" s="51"/>
      <c r="L48" s="54"/>
      <c r="M48" s="24">
        <v>37</v>
      </c>
      <c r="N48" s="25">
        <v>1519</v>
      </c>
      <c r="O48" s="28">
        <v>2516</v>
      </c>
      <c r="P48" s="27">
        <f t="shared" si="6"/>
        <v>0</v>
      </c>
      <c r="R48" s="23" t="s">
        <v>413</v>
      </c>
      <c r="S48" s="51"/>
      <c r="T48" s="54"/>
      <c r="U48" s="24">
        <v>37</v>
      </c>
      <c r="V48" s="25">
        <v>1519</v>
      </c>
      <c r="W48" s="28">
        <v>3774</v>
      </c>
      <c r="X48" s="27">
        <f t="shared" si="7"/>
        <v>0</v>
      </c>
      <c r="Z48" s="31"/>
      <c r="AA48" s="32"/>
      <c r="AB48" s="31"/>
      <c r="AC48" s="33"/>
      <c r="AD48" s="33"/>
      <c r="AE48" s="34"/>
      <c r="AF48" s="35"/>
      <c r="AH48" s="31"/>
      <c r="AI48" s="32"/>
      <c r="AJ48" s="31"/>
      <c r="AK48" s="33"/>
      <c r="AL48" s="33"/>
      <c r="AM48" s="34"/>
      <c r="AN48" s="35"/>
    </row>
    <row r="49" spans="2:40" x14ac:dyDescent="0.25">
      <c r="B49" s="23" t="s">
        <v>414</v>
      </c>
      <c r="C49" s="51"/>
      <c r="D49" s="54"/>
      <c r="E49" s="24">
        <v>38</v>
      </c>
      <c r="F49" s="25">
        <v>1560</v>
      </c>
      <c r="G49" s="26">
        <v>1482</v>
      </c>
      <c r="H49" s="27">
        <f t="shared" si="5"/>
        <v>0</v>
      </c>
      <c r="J49" s="23" t="s">
        <v>415</v>
      </c>
      <c r="K49" s="51"/>
      <c r="L49" s="54"/>
      <c r="M49" s="24">
        <v>38</v>
      </c>
      <c r="N49" s="25">
        <v>1560</v>
      </c>
      <c r="O49" s="28">
        <v>2584</v>
      </c>
      <c r="P49" s="27">
        <f t="shared" si="6"/>
        <v>0</v>
      </c>
      <c r="R49" s="23" t="s">
        <v>416</v>
      </c>
      <c r="S49" s="51"/>
      <c r="T49" s="54"/>
      <c r="U49" s="24">
        <v>38</v>
      </c>
      <c r="V49" s="25">
        <v>1560</v>
      </c>
      <c r="W49" s="28">
        <v>3876</v>
      </c>
      <c r="X49" s="27">
        <f t="shared" si="7"/>
        <v>0</v>
      </c>
      <c r="Z49" s="31"/>
      <c r="AA49" s="32"/>
      <c r="AB49" s="31"/>
      <c r="AC49" s="33"/>
      <c r="AD49" s="33"/>
      <c r="AE49" s="34"/>
      <c r="AF49" s="35"/>
      <c r="AH49" s="31"/>
      <c r="AI49" s="32"/>
      <c r="AJ49" s="31"/>
      <c r="AK49" s="33"/>
      <c r="AL49" s="33"/>
      <c r="AM49" s="34"/>
      <c r="AN49" s="35"/>
    </row>
    <row r="50" spans="2:40" x14ac:dyDescent="0.25">
      <c r="B50" s="23" t="s">
        <v>417</v>
      </c>
      <c r="C50" s="51"/>
      <c r="D50" s="54"/>
      <c r="E50" s="24">
        <v>39</v>
      </c>
      <c r="F50" s="25">
        <v>1601</v>
      </c>
      <c r="G50" s="26">
        <v>1521</v>
      </c>
      <c r="H50" s="27">
        <f t="shared" si="5"/>
        <v>0</v>
      </c>
      <c r="J50" s="23" t="s">
        <v>418</v>
      </c>
      <c r="K50" s="51"/>
      <c r="L50" s="54"/>
      <c r="M50" s="24">
        <v>39</v>
      </c>
      <c r="N50" s="25">
        <v>1601</v>
      </c>
      <c r="O50" s="28">
        <v>2652</v>
      </c>
      <c r="P50" s="27">
        <f t="shared" si="6"/>
        <v>0</v>
      </c>
      <c r="R50" s="23" t="s">
        <v>419</v>
      </c>
      <c r="S50" s="51"/>
      <c r="T50" s="54"/>
      <c r="U50" s="24">
        <v>39</v>
      </c>
      <c r="V50" s="25">
        <v>1601</v>
      </c>
      <c r="W50" s="28">
        <v>3978</v>
      </c>
      <c r="X50" s="27">
        <f t="shared" si="7"/>
        <v>0</v>
      </c>
      <c r="Z50" s="31"/>
      <c r="AA50" s="32"/>
      <c r="AB50" s="31"/>
      <c r="AC50" s="33"/>
      <c r="AD50" s="33"/>
      <c r="AE50" s="34"/>
      <c r="AF50" s="35"/>
      <c r="AH50" s="31"/>
      <c r="AI50" s="32"/>
      <c r="AJ50" s="31"/>
      <c r="AK50" s="33"/>
      <c r="AL50" s="33"/>
      <c r="AM50" s="34"/>
      <c r="AN50" s="35"/>
    </row>
    <row r="51" spans="2:40" x14ac:dyDescent="0.25">
      <c r="B51" s="23" t="s">
        <v>420</v>
      </c>
      <c r="C51" s="51"/>
      <c r="D51" s="54"/>
      <c r="E51" s="24">
        <v>40</v>
      </c>
      <c r="F51" s="25">
        <v>1642</v>
      </c>
      <c r="G51" s="26">
        <v>1560</v>
      </c>
      <c r="H51" s="27">
        <f t="shared" si="5"/>
        <v>0</v>
      </c>
      <c r="J51" s="23" t="s">
        <v>421</v>
      </c>
      <c r="K51" s="51"/>
      <c r="L51" s="54"/>
      <c r="M51" s="24">
        <v>40</v>
      </c>
      <c r="N51" s="25">
        <v>1642</v>
      </c>
      <c r="O51" s="28">
        <v>2720</v>
      </c>
      <c r="P51" s="27">
        <f t="shared" si="6"/>
        <v>0</v>
      </c>
      <c r="R51" s="23" t="s">
        <v>422</v>
      </c>
      <c r="S51" s="51"/>
      <c r="T51" s="54"/>
      <c r="U51" s="24">
        <v>40</v>
      </c>
      <c r="V51" s="25">
        <v>1642</v>
      </c>
      <c r="W51" s="28">
        <v>4080</v>
      </c>
      <c r="X51" s="27">
        <f t="shared" si="7"/>
        <v>0</v>
      </c>
      <c r="Z51" s="31"/>
      <c r="AA51" s="32"/>
      <c r="AB51" s="31"/>
      <c r="AC51" s="33"/>
      <c r="AD51" s="33"/>
      <c r="AE51" s="34"/>
      <c r="AF51" s="35"/>
      <c r="AH51" s="31"/>
      <c r="AI51" s="32"/>
      <c r="AJ51" s="31"/>
      <c r="AK51" s="33"/>
      <c r="AL51" s="33"/>
      <c r="AM51" s="34"/>
      <c r="AN51" s="35"/>
    </row>
    <row r="52" spans="2:40" x14ac:dyDescent="0.25">
      <c r="B52" s="23" t="s">
        <v>423</v>
      </c>
      <c r="C52" s="51"/>
      <c r="D52" s="54"/>
      <c r="E52" s="24">
        <v>41</v>
      </c>
      <c r="F52" s="25">
        <v>1683</v>
      </c>
      <c r="G52" s="26">
        <v>1599</v>
      </c>
      <c r="H52" s="27">
        <f t="shared" si="5"/>
        <v>0</v>
      </c>
      <c r="J52" s="23" t="s">
        <v>424</v>
      </c>
      <c r="K52" s="51"/>
      <c r="L52" s="54"/>
      <c r="M52" s="24">
        <v>41</v>
      </c>
      <c r="N52" s="25">
        <v>1683</v>
      </c>
      <c r="O52" s="28">
        <v>2788</v>
      </c>
      <c r="P52" s="27">
        <f t="shared" si="6"/>
        <v>0</v>
      </c>
      <c r="R52" s="23" t="s">
        <v>425</v>
      </c>
      <c r="S52" s="51"/>
      <c r="T52" s="54"/>
      <c r="U52" s="24">
        <v>41</v>
      </c>
      <c r="V52" s="25">
        <v>1683</v>
      </c>
      <c r="W52" s="28">
        <v>4182</v>
      </c>
      <c r="X52" s="27">
        <f t="shared" si="7"/>
        <v>0</v>
      </c>
      <c r="Z52" s="31"/>
      <c r="AA52" s="32"/>
      <c r="AB52" s="31"/>
      <c r="AC52" s="33"/>
      <c r="AD52" s="33"/>
      <c r="AE52" s="34"/>
      <c r="AF52" s="35"/>
      <c r="AH52" s="31"/>
      <c r="AI52" s="32"/>
      <c r="AJ52" s="32"/>
      <c r="AK52" s="33"/>
      <c r="AL52" s="33"/>
      <c r="AM52" s="34"/>
      <c r="AN52" s="35"/>
    </row>
    <row r="53" spans="2:40" x14ac:dyDescent="0.25">
      <c r="B53" s="23" t="s">
        <v>426</v>
      </c>
      <c r="C53" s="51"/>
      <c r="D53" s="54"/>
      <c r="E53" s="24">
        <v>42</v>
      </c>
      <c r="F53" s="25">
        <v>1724</v>
      </c>
      <c r="G53" s="26">
        <v>1638</v>
      </c>
      <c r="H53" s="27">
        <f t="shared" si="5"/>
        <v>0</v>
      </c>
      <c r="J53" s="23" t="s">
        <v>427</v>
      </c>
      <c r="K53" s="51"/>
      <c r="L53" s="54"/>
      <c r="M53" s="24">
        <v>42</v>
      </c>
      <c r="N53" s="25">
        <v>1724</v>
      </c>
      <c r="O53" s="28">
        <v>2856</v>
      </c>
      <c r="P53" s="27">
        <f t="shared" si="6"/>
        <v>0</v>
      </c>
      <c r="R53" s="23" t="s">
        <v>428</v>
      </c>
      <c r="S53" s="51"/>
      <c r="T53" s="54"/>
      <c r="U53" s="24">
        <v>42</v>
      </c>
      <c r="V53" s="25">
        <v>1724</v>
      </c>
      <c r="W53" s="28">
        <v>4284</v>
      </c>
      <c r="X53" s="27">
        <f t="shared" si="7"/>
        <v>0</v>
      </c>
      <c r="Z53" s="31"/>
      <c r="AA53" s="32"/>
      <c r="AB53" s="31"/>
      <c r="AC53" s="33"/>
      <c r="AD53" s="33"/>
      <c r="AE53" s="34"/>
      <c r="AF53" s="35"/>
      <c r="AH53" s="31"/>
      <c r="AI53" s="32"/>
      <c r="AJ53" s="32"/>
      <c r="AK53" s="33"/>
      <c r="AL53" s="33"/>
      <c r="AM53" s="34"/>
      <c r="AN53" s="35"/>
    </row>
    <row r="54" spans="2:40" x14ac:dyDescent="0.25">
      <c r="B54" s="23" t="s">
        <v>429</v>
      </c>
      <c r="C54" s="51"/>
      <c r="D54" s="54"/>
      <c r="E54" s="24">
        <v>43</v>
      </c>
      <c r="F54" s="25">
        <v>1765</v>
      </c>
      <c r="G54" s="26">
        <v>1677</v>
      </c>
      <c r="H54" s="27">
        <f t="shared" si="5"/>
        <v>0</v>
      </c>
      <c r="J54" s="23" t="s">
        <v>430</v>
      </c>
      <c r="K54" s="51"/>
      <c r="L54" s="54"/>
      <c r="M54" s="24">
        <v>43</v>
      </c>
      <c r="N54" s="25">
        <v>1765</v>
      </c>
      <c r="O54" s="28">
        <v>2924</v>
      </c>
      <c r="P54" s="27">
        <f t="shared" si="6"/>
        <v>0</v>
      </c>
      <c r="R54" s="23" t="s">
        <v>431</v>
      </c>
      <c r="S54" s="51"/>
      <c r="T54" s="54"/>
      <c r="U54" s="24">
        <v>43</v>
      </c>
      <c r="V54" s="25">
        <v>1765</v>
      </c>
      <c r="W54" s="28">
        <v>4386</v>
      </c>
      <c r="X54" s="27">
        <f t="shared" si="7"/>
        <v>0</v>
      </c>
      <c r="Z54" s="31"/>
      <c r="AA54" s="32"/>
      <c r="AB54" s="31"/>
      <c r="AC54" s="33"/>
      <c r="AD54" s="33"/>
      <c r="AE54" s="34"/>
      <c r="AF54" s="35"/>
      <c r="AH54" s="31"/>
      <c r="AI54" s="32"/>
      <c r="AJ54" s="32"/>
      <c r="AK54" s="33"/>
      <c r="AL54" s="33"/>
      <c r="AM54" s="34"/>
      <c r="AN54" s="35"/>
    </row>
    <row r="55" spans="2:40" x14ac:dyDescent="0.25">
      <c r="B55" s="23" t="s">
        <v>432</v>
      </c>
      <c r="C55" s="51"/>
      <c r="D55" s="54"/>
      <c r="E55" s="24">
        <v>44</v>
      </c>
      <c r="F55" s="25">
        <v>1806</v>
      </c>
      <c r="G55" s="26">
        <v>1716</v>
      </c>
      <c r="H55" s="27">
        <f t="shared" si="5"/>
        <v>0</v>
      </c>
      <c r="J55" s="23" t="s">
        <v>433</v>
      </c>
      <c r="K55" s="51"/>
      <c r="L55" s="54"/>
      <c r="M55" s="24">
        <v>44</v>
      </c>
      <c r="N55" s="25">
        <v>1806</v>
      </c>
      <c r="O55" s="28">
        <v>2992</v>
      </c>
      <c r="P55" s="27">
        <f t="shared" si="6"/>
        <v>0</v>
      </c>
      <c r="R55" s="23" t="s">
        <v>434</v>
      </c>
      <c r="S55" s="51"/>
      <c r="T55" s="54"/>
      <c r="U55" s="24">
        <v>44</v>
      </c>
      <c r="V55" s="25">
        <v>1806</v>
      </c>
      <c r="W55" s="28">
        <v>4488</v>
      </c>
      <c r="X55" s="27">
        <f t="shared" si="7"/>
        <v>0</v>
      </c>
      <c r="Z55" s="31"/>
      <c r="AA55" s="32"/>
      <c r="AB55" s="31"/>
      <c r="AC55" s="33"/>
      <c r="AD55" s="33"/>
      <c r="AE55" s="34"/>
      <c r="AF55" s="35"/>
      <c r="AH55" s="31"/>
      <c r="AI55" s="32"/>
      <c r="AJ55" s="32"/>
      <c r="AK55" s="33"/>
      <c r="AL55" s="33"/>
      <c r="AM55" s="34"/>
      <c r="AN55" s="35"/>
    </row>
    <row r="56" spans="2:40" x14ac:dyDescent="0.25">
      <c r="B56" s="23" t="s">
        <v>435</v>
      </c>
      <c r="C56" s="51"/>
      <c r="D56" s="54"/>
      <c r="E56" s="24">
        <v>45</v>
      </c>
      <c r="F56" s="25">
        <v>1847</v>
      </c>
      <c r="G56" s="26">
        <v>1755</v>
      </c>
      <c r="H56" s="27">
        <f t="shared" si="5"/>
        <v>0</v>
      </c>
      <c r="J56" s="23" t="s">
        <v>436</v>
      </c>
      <c r="K56" s="51"/>
      <c r="L56" s="54"/>
      <c r="M56" s="24">
        <v>45</v>
      </c>
      <c r="N56" s="25">
        <v>1847</v>
      </c>
      <c r="O56" s="28">
        <v>3060</v>
      </c>
      <c r="P56" s="27">
        <f t="shared" si="6"/>
        <v>0</v>
      </c>
      <c r="R56" s="23" t="s">
        <v>437</v>
      </c>
      <c r="S56" s="51"/>
      <c r="T56" s="54"/>
      <c r="U56" s="24">
        <v>45</v>
      </c>
      <c r="V56" s="25">
        <v>1847</v>
      </c>
      <c r="W56" s="28">
        <v>4590</v>
      </c>
      <c r="X56" s="27">
        <f t="shared" si="7"/>
        <v>0</v>
      </c>
      <c r="Z56" s="31"/>
      <c r="AA56" s="32"/>
      <c r="AB56" s="31"/>
      <c r="AC56" s="33"/>
      <c r="AD56" s="33"/>
      <c r="AE56" s="34"/>
      <c r="AF56" s="35"/>
      <c r="AH56" s="31"/>
      <c r="AI56" s="32"/>
      <c r="AJ56" s="32"/>
      <c r="AK56" s="33"/>
      <c r="AL56" s="33"/>
      <c r="AM56" s="34"/>
      <c r="AN56" s="35"/>
    </row>
    <row r="57" spans="2:40" x14ac:dyDescent="0.25">
      <c r="B57" s="23" t="s">
        <v>438</v>
      </c>
      <c r="C57" s="51"/>
      <c r="D57" s="54"/>
      <c r="E57" s="24">
        <v>46</v>
      </c>
      <c r="F57" s="25">
        <v>1888</v>
      </c>
      <c r="G57" s="26">
        <v>1794</v>
      </c>
      <c r="H57" s="27">
        <f t="shared" si="5"/>
        <v>0</v>
      </c>
      <c r="J57" s="23" t="s">
        <v>439</v>
      </c>
      <c r="K57" s="51"/>
      <c r="L57" s="54"/>
      <c r="M57" s="24">
        <v>46</v>
      </c>
      <c r="N57" s="25">
        <v>1888</v>
      </c>
      <c r="O57" s="28">
        <v>3128</v>
      </c>
      <c r="P57" s="27">
        <f t="shared" si="6"/>
        <v>0</v>
      </c>
      <c r="R57" s="23" t="s">
        <v>440</v>
      </c>
      <c r="S57" s="51"/>
      <c r="T57" s="54"/>
      <c r="U57" s="24">
        <v>46</v>
      </c>
      <c r="V57" s="25">
        <v>1888</v>
      </c>
      <c r="W57" s="28">
        <v>4692</v>
      </c>
      <c r="X57" s="27">
        <f t="shared" si="7"/>
        <v>0</v>
      </c>
      <c r="Z57" s="31"/>
      <c r="AA57" s="32"/>
      <c r="AB57" s="31"/>
      <c r="AC57" s="33"/>
      <c r="AD57" s="33"/>
      <c r="AE57" s="34"/>
      <c r="AF57" s="35"/>
      <c r="AH57" s="31"/>
      <c r="AI57" s="32"/>
      <c r="AJ57" s="32"/>
      <c r="AK57" s="33"/>
      <c r="AL57" s="33"/>
      <c r="AM57" s="34"/>
      <c r="AN57" s="35"/>
    </row>
    <row r="58" spans="2:40" x14ac:dyDescent="0.25">
      <c r="B58" s="23" t="s">
        <v>441</v>
      </c>
      <c r="C58" s="51"/>
      <c r="D58" s="54"/>
      <c r="E58" s="24">
        <v>47</v>
      </c>
      <c r="F58" s="25">
        <v>1929</v>
      </c>
      <c r="G58" s="26">
        <v>1833</v>
      </c>
      <c r="H58" s="27">
        <f t="shared" si="5"/>
        <v>0</v>
      </c>
      <c r="J58" s="23" t="s">
        <v>442</v>
      </c>
      <c r="K58" s="51"/>
      <c r="L58" s="54"/>
      <c r="M58" s="24">
        <v>47</v>
      </c>
      <c r="N58" s="25">
        <v>1929</v>
      </c>
      <c r="O58" s="28">
        <v>3196</v>
      </c>
      <c r="P58" s="27">
        <f t="shared" si="6"/>
        <v>0</v>
      </c>
      <c r="R58" s="23" t="s">
        <v>443</v>
      </c>
      <c r="S58" s="51"/>
      <c r="T58" s="54"/>
      <c r="U58" s="24">
        <v>47</v>
      </c>
      <c r="V58" s="25">
        <v>1929</v>
      </c>
      <c r="W58" s="28">
        <v>4794</v>
      </c>
      <c r="X58" s="27">
        <f t="shared" si="7"/>
        <v>0</v>
      </c>
      <c r="Z58" s="31"/>
      <c r="AA58" s="32"/>
      <c r="AB58" s="31"/>
      <c r="AC58" s="33"/>
      <c r="AD58" s="33"/>
      <c r="AE58" s="34"/>
      <c r="AF58" s="35"/>
      <c r="AH58" s="31"/>
      <c r="AI58" s="32"/>
      <c r="AJ58" s="32"/>
      <c r="AK58" s="33"/>
      <c r="AL58" s="33"/>
      <c r="AM58" s="34"/>
      <c r="AN58" s="35"/>
    </row>
    <row r="59" spans="2:40" x14ac:dyDescent="0.25">
      <c r="B59" s="23" t="s">
        <v>444</v>
      </c>
      <c r="C59" s="51"/>
      <c r="D59" s="54"/>
      <c r="E59" s="24">
        <v>48</v>
      </c>
      <c r="F59" s="25">
        <v>1970</v>
      </c>
      <c r="G59" s="26">
        <v>1872</v>
      </c>
      <c r="H59" s="27">
        <f t="shared" si="5"/>
        <v>0</v>
      </c>
      <c r="J59" s="23" t="s">
        <v>445</v>
      </c>
      <c r="K59" s="51"/>
      <c r="L59" s="54"/>
      <c r="M59" s="24">
        <v>48</v>
      </c>
      <c r="N59" s="25">
        <v>1970</v>
      </c>
      <c r="O59" s="28">
        <v>3264</v>
      </c>
      <c r="P59" s="27">
        <f t="shared" si="6"/>
        <v>0</v>
      </c>
      <c r="R59" s="23" t="s">
        <v>446</v>
      </c>
      <c r="S59" s="51"/>
      <c r="T59" s="54"/>
      <c r="U59" s="24">
        <v>48</v>
      </c>
      <c r="V59" s="25">
        <v>1970</v>
      </c>
      <c r="W59" s="28">
        <v>4896</v>
      </c>
      <c r="X59" s="27">
        <f t="shared" si="7"/>
        <v>0</v>
      </c>
      <c r="Z59" s="31"/>
      <c r="AA59" s="32"/>
      <c r="AB59" s="31"/>
      <c r="AC59" s="33"/>
      <c r="AD59" s="33"/>
      <c r="AE59" s="34"/>
      <c r="AF59" s="35"/>
      <c r="AH59" s="31"/>
      <c r="AI59" s="32"/>
      <c r="AJ59" s="32"/>
      <c r="AK59" s="33"/>
      <c r="AL59" s="33"/>
      <c r="AM59" s="34"/>
      <c r="AN59" s="35"/>
    </row>
    <row r="60" spans="2:40" x14ac:dyDescent="0.25">
      <c r="B60" s="23" t="s">
        <v>447</v>
      </c>
      <c r="C60" s="51"/>
      <c r="D60" s="54"/>
      <c r="E60" s="24">
        <v>49</v>
      </c>
      <c r="F60" s="25">
        <v>2011</v>
      </c>
      <c r="G60" s="26">
        <v>1911</v>
      </c>
      <c r="H60" s="27">
        <f t="shared" si="5"/>
        <v>0</v>
      </c>
      <c r="J60" s="23" t="s">
        <v>448</v>
      </c>
      <c r="K60" s="51"/>
      <c r="L60" s="54"/>
      <c r="M60" s="24">
        <v>49</v>
      </c>
      <c r="N60" s="25">
        <v>2011</v>
      </c>
      <c r="O60" s="28">
        <v>3332</v>
      </c>
      <c r="P60" s="27">
        <f t="shared" si="6"/>
        <v>0</v>
      </c>
      <c r="R60" s="23" t="s">
        <v>449</v>
      </c>
      <c r="S60" s="51"/>
      <c r="T60" s="54"/>
      <c r="U60" s="24">
        <v>49</v>
      </c>
      <c r="V60" s="25">
        <v>2011</v>
      </c>
      <c r="W60" s="28">
        <v>4998</v>
      </c>
      <c r="X60" s="27">
        <f t="shared" si="7"/>
        <v>0</v>
      </c>
      <c r="Z60" s="31"/>
      <c r="AA60" s="32"/>
      <c r="AB60" s="31"/>
      <c r="AC60" s="33"/>
      <c r="AD60" s="33"/>
      <c r="AE60" s="34"/>
      <c r="AF60" s="35"/>
      <c r="AH60" s="31"/>
      <c r="AI60" s="32"/>
      <c r="AJ60" s="32"/>
      <c r="AK60" s="33"/>
      <c r="AL60" s="33"/>
      <c r="AM60" s="34"/>
      <c r="AN60" s="35"/>
    </row>
    <row r="61" spans="2:40" x14ac:dyDescent="0.25">
      <c r="B61" s="23" t="s">
        <v>450</v>
      </c>
      <c r="C61" s="52"/>
      <c r="D61" s="55"/>
      <c r="E61" s="25">
        <v>50</v>
      </c>
      <c r="F61" s="25">
        <v>2052</v>
      </c>
      <c r="G61" s="26">
        <v>1950</v>
      </c>
      <c r="H61" s="27">
        <f t="shared" si="5"/>
        <v>0</v>
      </c>
      <c r="J61" s="23" t="s">
        <v>451</v>
      </c>
      <c r="K61" s="52"/>
      <c r="L61" s="55"/>
      <c r="M61" s="25">
        <v>50</v>
      </c>
      <c r="N61" s="25">
        <v>2052</v>
      </c>
      <c r="O61" s="28">
        <v>3400</v>
      </c>
      <c r="P61" s="27">
        <f t="shared" si="6"/>
        <v>0</v>
      </c>
      <c r="R61" s="23" t="s">
        <v>452</v>
      </c>
      <c r="S61" s="52"/>
      <c r="T61" s="55"/>
      <c r="U61" s="25">
        <v>50</v>
      </c>
      <c r="V61" s="25">
        <v>2052</v>
      </c>
      <c r="W61" s="28">
        <v>5100</v>
      </c>
      <c r="X61" s="27">
        <f t="shared" si="7"/>
        <v>0</v>
      </c>
      <c r="Z61" s="31"/>
      <c r="AA61" s="32"/>
      <c r="AB61" s="31"/>
      <c r="AC61" s="33"/>
      <c r="AD61" s="33"/>
      <c r="AE61" s="34"/>
      <c r="AF61" s="35"/>
      <c r="AH61" s="31"/>
      <c r="AI61" s="32"/>
      <c r="AJ61" s="32"/>
      <c r="AK61" s="33"/>
      <c r="AL61" s="33"/>
      <c r="AM61" s="34"/>
      <c r="AN61" s="35"/>
    </row>
  </sheetData>
  <mergeCells count="55">
    <mergeCell ref="B13:B14"/>
    <mergeCell ref="C13:C14"/>
    <mergeCell ref="D13:D14"/>
    <mergeCell ref="E13:E14"/>
    <mergeCell ref="F13:F14"/>
    <mergeCell ref="B12:H12"/>
    <mergeCell ref="J12:P12"/>
    <mergeCell ref="R12:X12"/>
    <mergeCell ref="Z12:AF12"/>
    <mergeCell ref="AH12:AN12"/>
    <mergeCell ref="T13:T14"/>
    <mergeCell ref="G13:G14"/>
    <mergeCell ref="H13:H14"/>
    <mergeCell ref="J13:J14"/>
    <mergeCell ref="K13:K14"/>
    <mergeCell ref="L13:L14"/>
    <mergeCell ref="M13:M14"/>
    <mergeCell ref="AM13:AM14"/>
    <mergeCell ref="AN13:AN14"/>
    <mergeCell ref="AB13:AB14"/>
    <mergeCell ref="AC13:AC14"/>
    <mergeCell ref="AD13:AD14"/>
    <mergeCell ref="AE13:AE14"/>
    <mergeCell ref="AF13:AF14"/>
    <mergeCell ref="AH13:AH14"/>
    <mergeCell ref="L15:L61"/>
    <mergeCell ref="AI13:AI14"/>
    <mergeCell ref="AJ13:AJ14"/>
    <mergeCell ref="AK13:AK14"/>
    <mergeCell ref="AL13:AL14"/>
    <mergeCell ref="U13:U14"/>
    <mergeCell ref="V13:V14"/>
    <mergeCell ref="W13:W14"/>
    <mergeCell ref="X13:X14"/>
    <mergeCell ref="Z13:Z14"/>
    <mergeCell ref="AA13:AA14"/>
    <mergeCell ref="N13:N14"/>
    <mergeCell ref="O13:O14"/>
    <mergeCell ref="P13:P14"/>
    <mergeCell ref="R13:R14"/>
    <mergeCell ref="S13:S14"/>
    <mergeCell ref="A15:A18"/>
    <mergeCell ref="C15:C61"/>
    <mergeCell ref="D15:D61"/>
    <mergeCell ref="I15:I18"/>
    <mergeCell ref="K15:K61"/>
    <mergeCell ref="AG15:AG16"/>
    <mergeCell ref="AI15:AI39"/>
    <mergeCell ref="AJ15:AJ39"/>
    <mergeCell ref="Q15:Q18"/>
    <mergeCell ref="S15:S61"/>
    <mergeCell ref="T15:T61"/>
    <mergeCell ref="Y15:Y18"/>
    <mergeCell ref="AA15:AA47"/>
    <mergeCell ref="AB15:AB4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FAE15-5E82-4688-BA7C-81E53E461468}">
  <dimension ref="B3:AN27"/>
  <sheetViews>
    <sheetView workbookViewId="0">
      <selection activeCell="G31" sqref="G31"/>
    </sheetView>
  </sheetViews>
  <sheetFormatPr defaultRowHeight="15" x14ac:dyDescent="0.25"/>
  <cols>
    <col min="1" max="1" width="4.85546875" customWidth="1"/>
    <col min="2" max="2" width="16.85546875" customWidth="1"/>
    <col min="3" max="3" width="12.28515625" customWidth="1"/>
    <col min="4" max="4" width="9.85546875" customWidth="1"/>
    <col min="6" max="6" width="8.140625" customWidth="1"/>
    <col min="7" max="7" width="18.5703125" customWidth="1"/>
    <col min="8" max="8" width="17.85546875" customWidth="1"/>
    <col min="9" max="9" width="4.5703125" customWidth="1"/>
    <col min="10" max="10" width="16.85546875" customWidth="1"/>
    <col min="11" max="11" width="12.42578125" customWidth="1"/>
    <col min="12" max="12" width="10.42578125" customWidth="1"/>
    <col min="14" max="14" width="8.140625" customWidth="1"/>
    <col min="15" max="15" width="18.7109375" customWidth="1"/>
    <col min="16" max="16" width="18.5703125" customWidth="1"/>
    <col min="17" max="17" width="4.42578125" customWidth="1"/>
    <col min="18" max="18" width="16.85546875" customWidth="1"/>
    <col min="19" max="19" width="12.42578125" customWidth="1"/>
    <col min="20" max="20" width="9.85546875" customWidth="1"/>
    <col min="22" max="22" width="8.140625" customWidth="1"/>
    <col min="23" max="23" width="18.85546875" customWidth="1"/>
    <col min="24" max="24" width="18.5703125" customWidth="1"/>
    <col min="25" max="25" width="4.85546875" customWidth="1"/>
    <col min="26" max="26" width="16.85546875" customWidth="1"/>
    <col min="27" max="27" width="12.42578125" customWidth="1"/>
    <col min="28" max="28" width="10.42578125" customWidth="1"/>
    <col min="30" max="30" width="8.140625" customWidth="1"/>
    <col min="31" max="31" width="18.7109375" customWidth="1"/>
    <col min="32" max="32" width="18.5703125" customWidth="1"/>
    <col min="33" max="33" width="4.28515625" customWidth="1"/>
    <col min="34" max="34" width="16.85546875" customWidth="1"/>
    <col min="35" max="35" width="12.42578125" customWidth="1"/>
    <col min="36" max="36" width="9.85546875" customWidth="1"/>
    <col min="38" max="38" width="8.140625" customWidth="1"/>
    <col min="39" max="39" width="18.85546875" customWidth="1"/>
    <col min="40" max="40" width="18.5703125" customWidth="1"/>
  </cols>
  <sheetData>
    <row r="3" spans="2:40" ht="15.75" x14ac:dyDescent="0.25">
      <c r="B3" s="1"/>
      <c r="C3" s="2" t="s">
        <v>0</v>
      </c>
      <c r="D3" s="2"/>
      <c r="E3" s="3"/>
      <c r="F3" s="3"/>
      <c r="G3" s="4"/>
    </row>
    <row r="4" spans="2:40" ht="16.5" thickBot="1" x14ac:dyDescent="0.3">
      <c r="B4" s="5"/>
      <c r="C4" s="6"/>
      <c r="D4" s="6"/>
      <c r="E4" s="6"/>
      <c r="F4" s="6"/>
      <c r="G4" s="7"/>
    </row>
    <row r="5" spans="2:40" ht="16.5" thickBot="1" x14ac:dyDescent="0.3">
      <c r="B5" s="5" t="s">
        <v>1</v>
      </c>
      <c r="C5" s="6"/>
      <c r="D5" s="6"/>
      <c r="E5" s="6"/>
      <c r="F5" s="8"/>
      <c r="G5" s="7"/>
      <c r="K5" s="9" t="s">
        <v>2</v>
      </c>
    </row>
    <row r="6" spans="2:40" ht="16.5" thickBot="1" x14ac:dyDescent="0.3">
      <c r="B6" s="5"/>
      <c r="C6" s="6"/>
      <c r="D6" s="6"/>
      <c r="E6" s="6"/>
      <c r="F6" s="10"/>
      <c r="G6" s="7"/>
    </row>
    <row r="7" spans="2:40" ht="16.5" thickBot="1" x14ac:dyDescent="0.3">
      <c r="B7" s="5" t="s">
        <v>3</v>
      </c>
      <c r="C7" s="6"/>
      <c r="D7" s="6"/>
      <c r="E7" s="6"/>
      <c r="F7" s="8"/>
      <c r="G7" s="7"/>
      <c r="K7" t="s">
        <v>4</v>
      </c>
      <c r="M7" s="11">
        <f>(F5+F7)/2-F9</f>
        <v>0</v>
      </c>
    </row>
    <row r="8" spans="2:40" ht="16.5" thickBot="1" x14ac:dyDescent="0.3">
      <c r="B8" s="5"/>
      <c r="C8" s="6"/>
      <c r="D8" s="6"/>
      <c r="E8" s="6"/>
      <c r="F8" s="10"/>
      <c r="G8" s="7"/>
    </row>
    <row r="9" spans="2:40" ht="16.5" thickBot="1" x14ac:dyDescent="0.3">
      <c r="B9" s="5" t="s">
        <v>5</v>
      </c>
      <c r="C9" s="6"/>
      <c r="D9" s="6"/>
      <c r="E9" s="6"/>
      <c r="F9" s="8"/>
      <c r="G9" s="7"/>
    </row>
    <row r="10" spans="2:40" ht="15.75" x14ac:dyDescent="0.25">
      <c r="B10" s="12"/>
      <c r="C10" s="13"/>
      <c r="D10" s="13"/>
      <c r="E10" s="13"/>
      <c r="F10" s="14"/>
      <c r="G10" s="15"/>
    </row>
    <row r="11" spans="2:40" ht="15.75" x14ac:dyDescent="0.25">
      <c r="B11" s="6"/>
      <c r="C11" s="6"/>
      <c r="D11" s="6"/>
      <c r="E11" s="6"/>
      <c r="F11" s="10"/>
      <c r="G11" s="6"/>
    </row>
    <row r="12" spans="2:40" ht="18.75" x14ac:dyDescent="0.25">
      <c r="B12" s="63" t="s">
        <v>453</v>
      </c>
      <c r="C12" s="63"/>
      <c r="D12" s="63"/>
      <c r="E12" s="63"/>
      <c r="F12" s="63"/>
      <c r="G12" s="63"/>
      <c r="H12" s="63"/>
      <c r="J12" s="63" t="s">
        <v>454</v>
      </c>
      <c r="K12" s="63"/>
      <c r="L12" s="63"/>
      <c r="M12" s="63"/>
      <c r="N12" s="63"/>
      <c r="O12" s="63"/>
      <c r="P12" s="63"/>
      <c r="R12" s="63" t="s">
        <v>455</v>
      </c>
      <c r="S12" s="63"/>
      <c r="T12" s="63"/>
      <c r="U12" s="63"/>
      <c r="V12" s="63"/>
      <c r="W12" s="63"/>
      <c r="X12" s="63"/>
      <c r="Z12" s="63" t="s">
        <v>456</v>
      </c>
      <c r="AA12" s="63"/>
      <c r="AB12" s="63"/>
      <c r="AC12" s="63"/>
      <c r="AD12" s="63"/>
      <c r="AE12" s="63"/>
      <c r="AF12" s="63"/>
      <c r="AH12" s="63" t="s">
        <v>457</v>
      </c>
      <c r="AI12" s="63"/>
      <c r="AJ12" s="63"/>
      <c r="AK12" s="63"/>
      <c r="AL12" s="63"/>
      <c r="AM12" s="63"/>
      <c r="AN12" s="63"/>
    </row>
    <row r="13" spans="2:40" ht="15" customHeight="1" x14ac:dyDescent="0.25">
      <c r="B13" s="61" t="s">
        <v>11</v>
      </c>
      <c r="C13" s="56" t="s">
        <v>12</v>
      </c>
      <c r="D13" s="56" t="s">
        <v>13</v>
      </c>
      <c r="E13" s="56" t="s">
        <v>14</v>
      </c>
      <c r="F13" s="58" t="s">
        <v>15</v>
      </c>
      <c r="G13" s="59" t="s">
        <v>16</v>
      </c>
      <c r="H13" s="59" t="s">
        <v>17</v>
      </c>
      <c r="J13" s="61" t="s">
        <v>11</v>
      </c>
      <c r="K13" s="56" t="s">
        <v>12</v>
      </c>
      <c r="L13" s="56" t="s">
        <v>13</v>
      </c>
      <c r="M13" s="56" t="s">
        <v>14</v>
      </c>
      <c r="N13" s="58" t="s">
        <v>15</v>
      </c>
      <c r="O13" s="59" t="s">
        <v>16</v>
      </c>
      <c r="P13" s="59" t="s">
        <v>17</v>
      </c>
      <c r="R13" s="61" t="s">
        <v>11</v>
      </c>
      <c r="S13" s="56" t="s">
        <v>12</v>
      </c>
      <c r="T13" s="56" t="s">
        <v>13</v>
      </c>
      <c r="U13" s="56" t="s">
        <v>14</v>
      </c>
      <c r="V13" s="58" t="s">
        <v>15</v>
      </c>
      <c r="W13" s="59" t="s">
        <v>16</v>
      </c>
      <c r="X13" s="59" t="s">
        <v>17</v>
      </c>
      <c r="Z13" s="61" t="s">
        <v>11</v>
      </c>
      <c r="AA13" s="56" t="s">
        <v>12</v>
      </c>
      <c r="AB13" s="56" t="s">
        <v>13</v>
      </c>
      <c r="AC13" s="56" t="s">
        <v>14</v>
      </c>
      <c r="AD13" s="58" t="s">
        <v>15</v>
      </c>
      <c r="AE13" s="59" t="s">
        <v>16</v>
      </c>
      <c r="AF13" s="59" t="s">
        <v>17</v>
      </c>
      <c r="AH13" s="61" t="s">
        <v>11</v>
      </c>
      <c r="AI13" s="56" t="s">
        <v>12</v>
      </c>
      <c r="AJ13" s="56" t="s">
        <v>13</v>
      </c>
      <c r="AK13" s="56" t="s">
        <v>14</v>
      </c>
      <c r="AL13" s="58" t="s">
        <v>15</v>
      </c>
      <c r="AM13" s="59" t="s">
        <v>16</v>
      </c>
      <c r="AN13" s="59" t="s">
        <v>17</v>
      </c>
    </row>
    <row r="14" spans="2:40" ht="15" customHeight="1" x14ac:dyDescent="0.25">
      <c r="B14" s="62"/>
      <c r="C14" s="57"/>
      <c r="D14" s="57"/>
      <c r="E14" s="57"/>
      <c r="F14" s="56"/>
      <c r="G14" s="60"/>
      <c r="H14" s="59"/>
      <c r="J14" s="62"/>
      <c r="K14" s="57"/>
      <c r="L14" s="57"/>
      <c r="M14" s="57"/>
      <c r="N14" s="56"/>
      <c r="O14" s="60"/>
      <c r="P14" s="59"/>
      <c r="R14" s="62"/>
      <c r="S14" s="57"/>
      <c r="T14" s="57"/>
      <c r="U14" s="57"/>
      <c r="V14" s="56"/>
      <c r="W14" s="60"/>
      <c r="X14" s="59"/>
      <c r="Z14" s="62"/>
      <c r="AA14" s="57"/>
      <c r="AB14" s="57"/>
      <c r="AC14" s="57"/>
      <c r="AD14" s="56"/>
      <c r="AE14" s="60"/>
      <c r="AF14" s="59"/>
      <c r="AH14" s="62"/>
      <c r="AI14" s="57"/>
      <c r="AJ14" s="57"/>
      <c r="AK14" s="57"/>
      <c r="AL14" s="56"/>
      <c r="AM14" s="60"/>
      <c r="AN14" s="59"/>
    </row>
    <row r="15" spans="2:40" ht="15" customHeight="1" x14ac:dyDescent="0.25">
      <c r="B15" s="23" t="s">
        <v>458</v>
      </c>
      <c r="C15" s="66">
        <v>750</v>
      </c>
      <c r="D15" s="67" t="s">
        <v>20</v>
      </c>
      <c r="E15" s="24">
        <v>4</v>
      </c>
      <c r="F15" s="25">
        <v>166</v>
      </c>
      <c r="G15" s="28">
        <v>208</v>
      </c>
      <c r="H15" s="27">
        <f>G15*POWER((($F$5+$F$7)/2-$F$9)/70,1.25)</f>
        <v>0</v>
      </c>
      <c r="J15" s="23" t="s">
        <v>459</v>
      </c>
      <c r="K15" s="66">
        <v>750</v>
      </c>
      <c r="L15" s="67" t="s">
        <v>22</v>
      </c>
      <c r="M15" s="24">
        <v>4</v>
      </c>
      <c r="N15" s="25">
        <v>166</v>
      </c>
      <c r="O15" s="28">
        <v>392</v>
      </c>
      <c r="P15" s="27">
        <f>O15*POWER((($F$5+$F$7)/2-$F$9)/70,1.25)</f>
        <v>0</v>
      </c>
      <c r="R15" s="23" t="s">
        <v>460</v>
      </c>
      <c r="S15" s="66">
        <v>750</v>
      </c>
      <c r="T15" s="67" t="s">
        <v>24</v>
      </c>
      <c r="U15" s="24">
        <v>4</v>
      </c>
      <c r="V15" s="25">
        <v>166</v>
      </c>
      <c r="W15" s="28">
        <v>550</v>
      </c>
      <c r="X15" s="27">
        <f>W15*POWER((($F$5+$F$7)/2-$F$9)/70,1.25)</f>
        <v>0</v>
      </c>
      <c r="Z15" s="23" t="s">
        <v>461</v>
      </c>
      <c r="AA15" s="66">
        <v>750</v>
      </c>
      <c r="AB15" s="67" t="s">
        <v>26</v>
      </c>
      <c r="AC15" s="24">
        <v>4</v>
      </c>
      <c r="AD15" s="25">
        <v>166</v>
      </c>
      <c r="AE15" s="28">
        <v>687</v>
      </c>
      <c r="AF15" s="27">
        <f>AE15*POWER((($F$5+$F$7)/2-$F$9)/70,1.31)</f>
        <v>0</v>
      </c>
      <c r="AH15" s="23" t="s">
        <v>462</v>
      </c>
      <c r="AI15" s="66">
        <v>750</v>
      </c>
      <c r="AJ15" s="67" t="s">
        <v>28</v>
      </c>
      <c r="AK15" s="24">
        <v>4</v>
      </c>
      <c r="AL15" s="25">
        <v>166</v>
      </c>
      <c r="AM15" s="28">
        <v>850</v>
      </c>
      <c r="AN15" s="27">
        <f>AM15*POWER((($F$5+$F$7)/2-$F$9)/70,1.35)</f>
        <v>0</v>
      </c>
    </row>
    <row r="16" spans="2:40" x14ac:dyDescent="0.25">
      <c r="B16" s="23" t="s">
        <v>463</v>
      </c>
      <c r="C16" s="66"/>
      <c r="D16" s="67"/>
      <c r="E16" s="24">
        <v>5</v>
      </c>
      <c r="F16" s="25">
        <v>207</v>
      </c>
      <c r="G16" s="28">
        <v>260</v>
      </c>
      <c r="H16" s="27">
        <f t="shared" ref="H16:H27" si="0">G16*POWER((($F$5+$F$7)/2-$F$9)/70,1.25)</f>
        <v>0</v>
      </c>
      <c r="J16" s="23" t="s">
        <v>464</v>
      </c>
      <c r="K16" s="66"/>
      <c r="L16" s="67"/>
      <c r="M16" s="24">
        <v>5</v>
      </c>
      <c r="N16" s="25">
        <v>207</v>
      </c>
      <c r="O16" s="28">
        <v>490</v>
      </c>
      <c r="P16" s="27">
        <f t="shared" ref="P16:P26" si="1">O16*POWER((($F$5+$F$7)/2-$F$9)/70,1.25)</f>
        <v>0</v>
      </c>
      <c r="R16" s="23" t="s">
        <v>465</v>
      </c>
      <c r="S16" s="66"/>
      <c r="T16" s="67"/>
      <c r="U16" s="24">
        <v>5</v>
      </c>
      <c r="V16" s="25">
        <v>207</v>
      </c>
      <c r="W16" s="28">
        <v>687</v>
      </c>
      <c r="X16" s="27">
        <f t="shared" ref="X16:X27" si="2">W16*POWER((($F$5+$F$7)/2-$F$9)/70,1.25)</f>
        <v>0</v>
      </c>
      <c r="Z16" s="23" t="s">
        <v>466</v>
      </c>
      <c r="AA16" s="66"/>
      <c r="AB16" s="67"/>
      <c r="AC16" s="24">
        <v>5</v>
      </c>
      <c r="AD16" s="25">
        <v>207</v>
      </c>
      <c r="AE16" s="28">
        <v>859</v>
      </c>
      <c r="AF16" s="27">
        <f t="shared" ref="AF16:AF27" si="3">AE16*POWER((($F$5+$F$7)/2-$F$9)/70,1.31)</f>
        <v>0</v>
      </c>
      <c r="AH16" s="23" t="s">
        <v>467</v>
      </c>
      <c r="AI16" s="66"/>
      <c r="AJ16" s="67"/>
      <c r="AK16" s="24">
        <v>5</v>
      </c>
      <c r="AL16" s="25">
        <v>207</v>
      </c>
      <c r="AM16" s="28">
        <v>1062</v>
      </c>
      <c r="AN16" s="27">
        <f t="shared" ref="AN16:AN27" si="4">AM16*POWER((($F$5+$F$7)/2-$F$9)/70,1.35)</f>
        <v>0</v>
      </c>
    </row>
    <row r="17" spans="2:40" x14ac:dyDescent="0.25">
      <c r="B17" s="23" t="s">
        <v>468</v>
      </c>
      <c r="C17" s="66"/>
      <c r="D17" s="67"/>
      <c r="E17" s="24">
        <v>6</v>
      </c>
      <c r="F17" s="25">
        <v>248</v>
      </c>
      <c r="G17" s="28">
        <v>312</v>
      </c>
      <c r="H17" s="27">
        <f t="shared" si="0"/>
        <v>0</v>
      </c>
      <c r="J17" s="23" t="s">
        <v>469</v>
      </c>
      <c r="K17" s="66"/>
      <c r="L17" s="67"/>
      <c r="M17" s="24">
        <v>6</v>
      </c>
      <c r="N17" s="25">
        <v>248</v>
      </c>
      <c r="O17" s="28">
        <v>588</v>
      </c>
      <c r="P17" s="27">
        <f t="shared" si="1"/>
        <v>0</v>
      </c>
      <c r="R17" s="23" t="s">
        <v>470</v>
      </c>
      <c r="S17" s="66"/>
      <c r="T17" s="67"/>
      <c r="U17" s="24">
        <v>6</v>
      </c>
      <c r="V17" s="25">
        <v>248</v>
      </c>
      <c r="W17" s="28">
        <v>824</v>
      </c>
      <c r="X17" s="27">
        <f t="shared" si="2"/>
        <v>0</v>
      </c>
      <c r="Z17" s="23" t="s">
        <v>471</v>
      </c>
      <c r="AA17" s="66"/>
      <c r="AB17" s="67"/>
      <c r="AC17" s="24">
        <v>6</v>
      </c>
      <c r="AD17" s="25">
        <v>248</v>
      </c>
      <c r="AE17" s="28">
        <v>1030</v>
      </c>
      <c r="AF17" s="27">
        <f t="shared" si="3"/>
        <v>0</v>
      </c>
      <c r="AH17" s="23" t="s">
        <v>472</v>
      </c>
      <c r="AI17" s="66"/>
      <c r="AJ17" s="67"/>
      <c r="AK17" s="24">
        <v>6</v>
      </c>
      <c r="AL17" s="25">
        <v>248</v>
      </c>
      <c r="AM17" s="28">
        <v>1274</v>
      </c>
      <c r="AN17" s="27">
        <f t="shared" si="4"/>
        <v>0</v>
      </c>
    </row>
    <row r="18" spans="2:40" x14ac:dyDescent="0.25">
      <c r="B18" s="23" t="s">
        <v>473</v>
      </c>
      <c r="C18" s="66"/>
      <c r="D18" s="67"/>
      <c r="E18" s="24">
        <v>7</v>
      </c>
      <c r="F18" s="25">
        <v>289</v>
      </c>
      <c r="G18" s="28">
        <v>364</v>
      </c>
      <c r="H18" s="27">
        <f t="shared" si="0"/>
        <v>0</v>
      </c>
      <c r="J18" s="23" t="s">
        <v>474</v>
      </c>
      <c r="K18" s="66"/>
      <c r="L18" s="67"/>
      <c r="M18" s="24">
        <v>7</v>
      </c>
      <c r="N18" s="25">
        <v>289</v>
      </c>
      <c r="O18" s="28">
        <v>686</v>
      </c>
      <c r="P18" s="27">
        <f t="shared" si="1"/>
        <v>0</v>
      </c>
      <c r="R18" s="23" t="s">
        <v>475</v>
      </c>
      <c r="S18" s="66"/>
      <c r="T18" s="67"/>
      <c r="U18" s="24">
        <v>7</v>
      </c>
      <c r="V18" s="25">
        <v>289</v>
      </c>
      <c r="W18" s="28">
        <v>962</v>
      </c>
      <c r="X18" s="27">
        <f t="shared" si="2"/>
        <v>0</v>
      </c>
      <c r="Z18" s="23" t="s">
        <v>476</v>
      </c>
      <c r="AA18" s="66"/>
      <c r="AB18" s="67"/>
      <c r="AC18" s="24">
        <v>7</v>
      </c>
      <c r="AD18" s="25">
        <v>289</v>
      </c>
      <c r="AE18" s="28">
        <v>1202</v>
      </c>
      <c r="AF18" s="27">
        <f t="shared" si="3"/>
        <v>0</v>
      </c>
      <c r="AH18" s="23" t="s">
        <v>477</v>
      </c>
      <c r="AI18" s="66"/>
      <c r="AJ18" s="67"/>
      <c r="AK18" s="24">
        <v>7</v>
      </c>
      <c r="AL18" s="25">
        <v>289</v>
      </c>
      <c r="AM18" s="28">
        <v>1487</v>
      </c>
      <c r="AN18" s="27">
        <f t="shared" si="4"/>
        <v>0</v>
      </c>
    </row>
    <row r="19" spans="2:40" ht="15.75" x14ac:dyDescent="0.25">
      <c r="B19" s="23" t="s">
        <v>478</v>
      </c>
      <c r="C19" s="66"/>
      <c r="D19" s="67"/>
      <c r="E19" s="24">
        <v>8</v>
      </c>
      <c r="F19" s="25">
        <v>330</v>
      </c>
      <c r="G19" s="28">
        <v>416</v>
      </c>
      <c r="H19" s="27">
        <f t="shared" si="0"/>
        <v>0</v>
      </c>
      <c r="I19" s="29"/>
      <c r="J19" s="23" t="s">
        <v>479</v>
      </c>
      <c r="K19" s="66"/>
      <c r="L19" s="67"/>
      <c r="M19" s="24">
        <v>8</v>
      </c>
      <c r="N19" s="25">
        <v>330</v>
      </c>
      <c r="O19" s="28">
        <v>784</v>
      </c>
      <c r="P19" s="27">
        <f t="shared" si="1"/>
        <v>0</v>
      </c>
      <c r="R19" s="23" t="s">
        <v>480</v>
      </c>
      <c r="S19" s="66"/>
      <c r="T19" s="67"/>
      <c r="U19" s="24">
        <v>8</v>
      </c>
      <c r="V19" s="25">
        <v>330</v>
      </c>
      <c r="W19" s="28">
        <v>1099</v>
      </c>
      <c r="X19" s="27">
        <f t="shared" si="2"/>
        <v>0</v>
      </c>
      <c r="Z19" s="23" t="s">
        <v>481</v>
      </c>
      <c r="AA19" s="66"/>
      <c r="AB19" s="67"/>
      <c r="AC19" s="24">
        <v>8</v>
      </c>
      <c r="AD19" s="25">
        <v>330</v>
      </c>
      <c r="AE19" s="28">
        <v>1374</v>
      </c>
      <c r="AF19" s="27">
        <f t="shared" si="3"/>
        <v>0</v>
      </c>
      <c r="AH19" s="23" t="s">
        <v>482</v>
      </c>
      <c r="AI19" s="66"/>
      <c r="AJ19" s="67"/>
      <c r="AK19" s="24">
        <v>8</v>
      </c>
      <c r="AL19" s="25">
        <v>330</v>
      </c>
      <c r="AM19" s="28">
        <v>1699</v>
      </c>
      <c r="AN19" s="27">
        <f t="shared" si="4"/>
        <v>0</v>
      </c>
    </row>
    <row r="20" spans="2:40" x14ac:dyDescent="0.25">
      <c r="B20" s="23" t="s">
        <v>483</v>
      </c>
      <c r="C20" s="66"/>
      <c r="D20" s="67"/>
      <c r="E20" s="24">
        <v>9</v>
      </c>
      <c r="F20" s="25">
        <v>371</v>
      </c>
      <c r="G20" s="28">
        <v>468</v>
      </c>
      <c r="H20" s="27">
        <f t="shared" si="0"/>
        <v>0</v>
      </c>
      <c r="J20" s="23" t="s">
        <v>484</v>
      </c>
      <c r="K20" s="66"/>
      <c r="L20" s="67"/>
      <c r="M20" s="24">
        <v>9</v>
      </c>
      <c r="N20" s="25">
        <v>371</v>
      </c>
      <c r="O20" s="28">
        <v>882</v>
      </c>
      <c r="P20" s="27">
        <f t="shared" si="1"/>
        <v>0</v>
      </c>
      <c r="R20" s="23" t="s">
        <v>485</v>
      </c>
      <c r="S20" s="66"/>
      <c r="T20" s="67"/>
      <c r="U20" s="24">
        <v>9</v>
      </c>
      <c r="V20" s="25">
        <v>371</v>
      </c>
      <c r="W20" s="28">
        <v>1237</v>
      </c>
      <c r="X20" s="27">
        <f t="shared" si="2"/>
        <v>0</v>
      </c>
      <c r="Z20" s="23" t="s">
        <v>486</v>
      </c>
      <c r="AA20" s="66"/>
      <c r="AB20" s="67"/>
      <c r="AC20" s="24">
        <v>9</v>
      </c>
      <c r="AD20" s="25">
        <v>371</v>
      </c>
      <c r="AE20" s="28">
        <v>1545</v>
      </c>
      <c r="AF20" s="27">
        <f t="shared" si="3"/>
        <v>0</v>
      </c>
      <c r="AH20" s="23" t="s">
        <v>487</v>
      </c>
      <c r="AI20" s="66"/>
      <c r="AJ20" s="67"/>
      <c r="AK20" s="24">
        <v>9</v>
      </c>
      <c r="AL20" s="25">
        <v>371</v>
      </c>
      <c r="AM20" s="28">
        <v>1912</v>
      </c>
      <c r="AN20" s="27">
        <f t="shared" si="4"/>
        <v>0</v>
      </c>
    </row>
    <row r="21" spans="2:40" x14ac:dyDescent="0.25">
      <c r="B21" s="23" t="s">
        <v>488</v>
      </c>
      <c r="C21" s="66"/>
      <c r="D21" s="67"/>
      <c r="E21" s="24">
        <v>10</v>
      </c>
      <c r="F21" s="25">
        <v>412</v>
      </c>
      <c r="G21" s="28">
        <v>520</v>
      </c>
      <c r="H21" s="27">
        <f t="shared" si="0"/>
        <v>0</v>
      </c>
      <c r="J21" s="23" t="s">
        <v>489</v>
      </c>
      <c r="K21" s="66"/>
      <c r="L21" s="67"/>
      <c r="M21" s="24">
        <v>10</v>
      </c>
      <c r="N21" s="25">
        <v>412</v>
      </c>
      <c r="O21" s="28">
        <v>980</v>
      </c>
      <c r="P21" s="27">
        <f t="shared" si="1"/>
        <v>0</v>
      </c>
      <c r="R21" s="23" t="s">
        <v>490</v>
      </c>
      <c r="S21" s="66"/>
      <c r="T21" s="67"/>
      <c r="U21" s="24">
        <v>10</v>
      </c>
      <c r="V21" s="25">
        <v>412</v>
      </c>
      <c r="W21" s="28">
        <v>1374</v>
      </c>
      <c r="X21" s="27">
        <f t="shared" si="2"/>
        <v>0</v>
      </c>
      <c r="Z21" s="23" t="s">
        <v>491</v>
      </c>
      <c r="AA21" s="66"/>
      <c r="AB21" s="67"/>
      <c r="AC21" s="24">
        <v>10</v>
      </c>
      <c r="AD21" s="25">
        <v>412</v>
      </c>
      <c r="AE21" s="28">
        <v>1717</v>
      </c>
      <c r="AF21" s="27">
        <f t="shared" si="3"/>
        <v>0</v>
      </c>
      <c r="AH21" s="23" t="s">
        <v>492</v>
      </c>
      <c r="AI21" s="66"/>
      <c r="AJ21" s="67"/>
      <c r="AK21" s="24">
        <v>10</v>
      </c>
      <c r="AL21" s="25">
        <v>412</v>
      </c>
      <c r="AM21" s="28">
        <v>2124</v>
      </c>
      <c r="AN21" s="27">
        <f t="shared" si="4"/>
        <v>0</v>
      </c>
    </row>
    <row r="22" spans="2:40" x14ac:dyDescent="0.25">
      <c r="B22" s="23" t="s">
        <v>493</v>
      </c>
      <c r="C22" s="66"/>
      <c r="D22" s="67"/>
      <c r="E22" s="24">
        <v>11</v>
      </c>
      <c r="F22" s="25">
        <v>453</v>
      </c>
      <c r="G22" s="28">
        <v>572</v>
      </c>
      <c r="H22" s="27">
        <f t="shared" si="0"/>
        <v>0</v>
      </c>
      <c r="J22" s="23" t="s">
        <v>494</v>
      </c>
      <c r="K22" s="66"/>
      <c r="L22" s="67"/>
      <c r="M22" s="24">
        <v>11</v>
      </c>
      <c r="N22" s="25">
        <v>453</v>
      </c>
      <c r="O22" s="28">
        <v>1078</v>
      </c>
      <c r="P22" s="27">
        <f t="shared" si="1"/>
        <v>0</v>
      </c>
      <c r="R22" s="23" t="s">
        <v>495</v>
      </c>
      <c r="S22" s="66"/>
      <c r="T22" s="67"/>
      <c r="U22" s="24">
        <v>11</v>
      </c>
      <c r="V22" s="25">
        <v>453</v>
      </c>
      <c r="W22" s="28">
        <v>1511</v>
      </c>
      <c r="X22" s="27">
        <f t="shared" si="2"/>
        <v>0</v>
      </c>
      <c r="Z22" s="23" t="s">
        <v>496</v>
      </c>
      <c r="AA22" s="66"/>
      <c r="AB22" s="67"/>
      <c r="AC22" s="24">
        <v>11</v>
      </c>
      <c r="AD22" s="25">
        <v>453</v>
      </c>
      <c r="AE22" s="28">
        <v>1889</v>
      </c>
      <c r="AF22" s="27">
        <f t="shared" si="3"/>
        <v>0</v>
      </c>
      <c r="AH22" s="23" t="s">
        <v>497</v>
      </c>
      <c r="AI22" s="66"/>
      <c r="AJ22" s="67"/>
      <c r="AK22" s="24">
        <v>11</v>
      </c>
      <c r="AL22" s="25">
        <v>453</v>
      </c>
      <c r="AM22" s="28">
        <v>2336</v>
      </c>
      <c r="AN22" s="27">
        <f t="shared" si="4"/>
        <v>0</v>
      </c>
    </row>
    <row r="23" spans="2:40" x14ac:dyDescent="0.25">
      <c r="B23" s="23" t="s">
        <v>498</v>
      </c>
      <c r="C23" s="66"/>
      <c r="D23" s="67"/>
      <c r="E23" s="24">
        <v>12</v>
      </c>
      <c r="F23" s="25">
        <v>494</v>
      </c>
      <c r="G23" s="28">
        <v>624</v>
      </c>
      <c r="H23" s="27">
        <f t="shared" si="0"/>
        <v>0</v>
      </c>
      <c r="J23" s="23" t="s">
        <v>499</v>
      </c>
      <c r="K23" s="66"/>
      <c r="L23" s="67"/>
      <c r="M23" s="24">
        <v>12</v>
      </c>
      <c r="N23" s="25">
        <v>494</v>
      </c>
      <c r="O23" s="28">
        <v>1176</v>
      </c>
      <c r="P23" s="27">
        <f t="shared" si="1"/>
        <v>0</v>
      </c>
      <c r="R23" s="23" t="s">
        <v>500</v>
      </c>
      <c r="S23" s="66"/>
      <c r="T23" s="67"/>
      <c r="U23" s="24">
        <v>12</v>
      </c>
      <c r="V23" s="25">
        <v>494</v>
      </c>
      <c r="W23" s="28">
        <v>1649</v>
      </c>
      <c r="X23" s="27">
        <f t="shared" si="2"/>
        <v>0</v>
      </c>
      <c r="Z23" s="23" t="s">
        <v>501</v>
      </c>
      <c r="AA23" s="66"/>
      <c r="AB23" s="67"/>
      <c r="AC23" s="24">
        <v>12</v>
      </c>
      <c r="AD23" s="25">
        <v>494</v>
      </c>
      <c r="AE23" s="28">
        <v>2060</v>
      </c>
      <c r="AF23" s="27">
        <f t="shared" si="3"/>
        <v>0</v>
      </c>
      <c r="AH23" s="23" t="s">
        <v>502</v>
      </c>
      <c r="AI23" s="66"/>
      <c r="AJ23" s="67"/>
      <c r="AK23" s="24">
        <v>12</v>
      </c>
      <c r="AL23" s="25">
        <v>494</v>
      </c>
      <c r="AM23" s="28">
        <v>2549</v>
      </c>
      <c r="AN23" s="27">
        <f t="shared" si="4"/>
        <v>0</v>
      </c>
    </row>
    <row r="24" spans="2:40" x14ac:dyDescent="0.25">
      <c r="B24" s="23" t="s">
        <v>503</v>
      </c>
      <c r="C24" s="66"/>
      <c r="D24" s="67"/>
      <c r="E24" s="24">
        <v>13</v>
      </c>
      <c r="F24" s="25">
        <v>535</v>
      </c>
      <c r="G24" s="28">
        <v>676</v>
      </c>
      <c r="H24" s="27">
        <f t="shared" si="0"/>
        <v>0</v>
      </c>
      <c r="J24" s="23" t="s">
        <v>504</v>
      </c>
      <c r="K24" s="66"/>
      <c r="L24" s="67"/>
      <c r="M24" s="24">
        <v>13</v>
      </c>
      <c r="N24" s="25">
        <v>535</v>
      </c>
      <c r="O24" s="28">
        <v>1274</v>
      </c>
      <c r="P24" s="27">
        <f t="shared" si="1"/>
        <v>0</v>
      </c>
      <c r="R24" s="23" t="s">
        <v>505</v>
      </c>
      <c r="S24" s="66"/>
      <c r="T24" s="67"/>
      <c r="U24" s="24">
        <v>13</v>
      </c>
      <c r="V24" s="25">
        <v>535</v>
      </c>
      <c r="W24" s="28">
        <v>1786</v>
      </c>
      <c r="X24" s="27">
        <f t="shared" si="2"/>
        <v>0</v>
      </c>
      <c r="Z24" s="23" t="s">
        <v>506</v>
      </c>
      <c r="AA24" s="66"/>
      <c r="AB24" s="67"/>
      <c r="AC24" s="24">
        <v>13</v>
      </c>
      <c r="AD24" s="25">
        <v>535</v>
      </c>
      <c r="AE24" s="28">
        <v>2232</v>
      </c>
      <c r="AF24" s="27">
        <f t="shared" si="3"/>
        <v>0</v>
      </c>
      <c r="AH24" s="23" t="s">
        <v>507</v>
      </c>
      <c r="AI24" s="66"/>
      <c r="AJ24" s="67"/>
      <c r="AK24" s="24">
        <v>13</v>
      </c>
      <c r="AL24" s="25">
        <v>535</v>
      </c>
      <c r="AM24" s="28">
        <v>2761</v>
      </c>
      <c r="AN24" s="27">
        <f t="shared" si="4"/>
        <v>0</v>
      </c>
    </row>
    <row r="25" spans="2:40" x14ac:dyDescent="0.25">
      <c r="B25" s="23" t="s">
        <v>508</v>
      </c>
      <c r="C25" s="66"/>
      <c r="D25" s="67"/>
      <c r="E25" s="24">
        <v>14</v>
      </c>
      <c r="F25" s="25">
        <v>576</v>
      </c>
      <c r="G25" s="28">
        <v>728</v>
      </c>
      <c r="H25" s="27">
        <f t="shared" si="0"/>
        <v>0</v>
      </c>
      <c r="J25" s="23" t="s">
        <v>509</v>
      </c>
      <c r="K25" s="66"/>
      <c r="L25" s="67"/>
      <c r="M25" s="24">
        <v>14</v>
      </c>
      <c r="N25" s="25">
        <v>576</v>
      </c>
      <c r="O25" s="28">
        <v>1372</v>
      </c>
      <c r="P25" s="27">
        <f t="shared" si="1"/>
        <v>0</v>
      </c>
      <c r="R25" s="23" t="s">
        <v>510</v>
      </c>
      <c r="S25" s="66"/>
      <c r="T25" s="67"/>
      <c r="U25" s="24">
        <v>14</v>
      </c>
      <c r="V25" s="25">
        <v>576</v>
      </c>
      <c r="W25" s="28">
        <v>1924</v>
      </c>
      <c r="X25" s="27">
        <f t="shared" si="2"/>
        <v>0</v>
      </c>
      <c r="Z25" s="23" t="s">
        <v>511</v>
      </c>
      <c r="AA25" s="66"/>
      <c r="AB25" s="67"/>
      <c r="AC25" s="24">
        <v>14</v>
      </c>
      <c r="AD25" s="25">
        <v>576</v>
      </c>
      <c r="AE25" s="28">
        <v>2404</v>
      </c>
      <c r="AF25" s="27">
        <f t="shared" si="3"/>
        <v>0</v>
      </c>
      <c r="AH25" s="23" t="s">
        <v>512</v>
      </c>
      <c r="AI25" s="66"/>
      <c r="AJ25" s="67"/>
      <c r="AK25" s="24">
        <v>14</v>
      </c>
      <c r="AL25" s="25">
        <v>576</v>
      </c>
      <c r="AM25" s="28">
        <v>2974</v>
      </c>
      <c r="AN25" s="27">
        <f t="shared" si="4"/>
        <v>0</v>
      </c>
    </row>
    <row r="26" spans="2:40" x14ac:dyDescent="0.25">
      <c r="B26" s="23" t="s">
        <v>513</v>
      </c>
      <c r="C26" s="66"/>
      <c r="D26" s="67"/>
      <c r="E26" s="24">
        <v>15</v>
      </c>
      <c r="F26" s="25">
        <v>617</v>
      </c>
      <c r="G26" s="28">
        <v>780</v>
      </c>
      <c r="H26" s="27">
        <f t="shared" si="0"/>
        <v>0</v>
      </c>
      <c r="J26" s="23" t="s">
        <v>514</v>
      </c>
      <c r="K26" s="66"/>
      <c r="L26" s="67"/>
      <c r="M26" s="24">
        <v>15</v>
      </c>
      <c r="N26" s="25">
        <v>617</v>
      </c>
      <c r="O26" s="28">
        <v>1470</v>
      </c>
      <c r="P26" s="27">
        <f t="shared" si="1"/>
        <v>0</v>
      </c>
      <c r="R26" s="23" t="s">
        <v>515</v>
      </c>
      <c r="S26" s="66"/>
      <c r="T26" s="67"/>
      <c r="U26" s="24">
        <v>15</v>
      </c>
      <c r="V26" s="25">
        <v>617</v>
      </c>
      <c r="W26" s="28">
        <v>2061</v>
      </c>
      <c r="X26" s="27">
        <f t="shared" si="2"/>
        <v>0</v>
      </c>
      <c r="Z26" s="23" t="s">
        <v>516</v>
      </c>
      <c r="AA26" s="66"/>
      <c r="AB26" s="67"/>
      <c r="AC26" s="24">
        <v>15</v>
      </c>
      <c r="AD26" s="25">
        <v>617</v>
      </c>
      <c r="AE26" s="28">
        <v>2576</v>
      </c>
      <c r="AF26" s="27">
        <f t="shared" si="3"/>
        <v>0</v>
      </c>
      <c r="AH26" s="23" t="s">
        <v>517</v>
      </c>
      <c r="AI26" s="66"/>
      <c r="AJ26" s="67"/>
      <c r="AK26" s="24">
        <v>15</v>
      </c>
      <c r="AL26" s="25">
        <v>617</v>
      </c>
      <c r="AM26" s="28">
        <v>3186</v>
      </c>
      <c r="AN26" s="27">
        <f t="shared" si="4"/>
        <v>0</v>
      </c>
    </row>
    <row r="27" spans="2:40" x14ac:dyDescent="0.25">
      <c r="B27" s="23" t="s">
        <v>518</v>
      </c>
      <c r="C27" s="66"/>
      <c r="D27" s="67"/>
      <c r="E27" s="25">
        <v>16</v>
      </c>
      <c r="F27" s="25">
        <v>658</v>
      </c>
      <c r="G27" s="28">
        <v>832</v>
      </c>
      <c r="H27" s="27">
        <f t="shared" si="0"/>
        <v>0</v>
      </c>
      <c r="J27" s="23" t="s">
        <v>519</v>
      </c>
      <c r="K27" s="66"/>
      <c r="L27" s="67"/>
      <c r="M27" s="25">
        <v>16</v>
      </c>
      <c r="N27" s="25">
        <v>658</v>
      </c>
      <c r="O27" s="28">
        <v>1568</v>
      </c>
      <c r="P27" s="27">
        <f>O27*POWER((($F$5+$F$7)/2-$F$9)/70,1.25)</f>
        <v>0</v>
      </c>
      <c r="R27" s="23" t="s">
        <v>520</v>
      </c>
      <c r="S27" s="66"/>
      <c r="T27" s="67"/>
      <c r="U27" s="25">
        <v>16</v>
      </c>
      <c r="V27" s="25">
        <v>658</v>
      </c>
      <c r="W27" s="28">
        <v>2198</v>
      </c>
      <c r="X27" s="27">
        <f t="shared" si="2"/>
        <v>0</v>
      </c>
      <c r="Z27" s="23" t="s">
        <v>521</v>
      </c>
      <c r="AA27" s="66"/>
      <c r="AB27" s="67"/>
      <c r="AC27" s="25">
        <v>16</v>
      </c>
      <c r="AD27" s="25">
        <v>658</v>
      </c>
      <c r="AE27" s="28">
        <v>2747</v>
      </c>
      <c r="AF27" s="27">
        <f t="shared" si="3"/>
        <v>0</v>
      </c>
      <c r="AH27" s="23" t="s">
        <v>522</v>
      </c>
      <c r="AI27" s="66"/>
      <c r="AJ27" s="67"/>
      <c r="AK27" s="25">
        <v>16</v>
      </c>
      <c r="AL27" s="25">
        <v>658</v>
      </c>
      <c r="AM27" s="28">
        <v>3398</v>
      </c>
      <c r="AN27" s="27">
        <f t="shared" si="4"/>
        <v>0</v>
      </c>
    </row>
  </sheetData>
  <mergeCells count="50">
    <mergeCell ref="AH12:AN12"/>
    <mergeCell ref="B13:B14"/>
    <mergeCell ref="C13:C14"/>
    <mergeCell ref="D13:D14"/>
    <mergeCell ref="E13:E14"/>
    <mergeCell ref="F13:F14"/>
    <mergeCell ref="M13:M14"/>
    <mergeCell ref="B12:H12"/>
    <mergeCell ref="J12:P12"/>
    <mergeCell ref="R12:X12"/>
    <mergeCell ref="Z12:AF12"/>
    <mergeCell ref="G13:G14"/>
    <mergeCell ref="H13:H14"/>
    <mergeCell ref="J13:J14"/>
    <mergeCell ref="K13:K14"/>
    <mergeCell ref="L13:L14"/>
    <mergeCell ref="AA13:AA14"/>
    <mergeCell ref="N13:N14"/>
    <mergeCell ref="O13:O14"/>
    <mergeCell ref="P13:P14"/>
    <mergeCell ref="R13:R14"/>
    <mergeCell ref="S13:S14"/>
    <mergeCell ref="T13:T14"/>
    <mergeCell ref="U13:U14"/>
    <mergeCell ref="V13:V14"/>
    <mergeCell ref="W13:W14"/>
    <mergeCell ref="X13:X14"/>
    <mergeCell ref="Z13:Z14"/>
    <mergeCell ref="AN13:AN14"/>
    <mergeCell ref="AB13:AB14"/>
    <mergeCell ref="AC13:AC14"/>
    <mergeCell ref="AD13:AD14"/>
    <mergeCell ref="AE13:AE14"/>
    <mergeCell ref="AF13:AF14"/>
    <mergeCell ref="AH13:AH14"/>
    <mergeCell ref="AI13:AI14"/>
    <mergeCell ref="AJ13:AJ14"/>
    <mergeCell ref="AK13:AK14"/>
    <mergeCell ref="AL13:AL14"/>
    <mergeCell ref="AM13:AM14"/>
    <mergeCell ref="AA15:AA27"/>
    <mergeCell ref="AB15:AB27"/>
    <mergeCell ref="AI15:AI27"/>
    <mergeCell ref="AJ15:AJ27"/>
    <mergeCell ref="C15:C27"/>
    <mergeCell ref="D15:D27"/>
    <mergeCell ref="K15:K27"/>
    <mergeCell ref="L15:L27"/>
    <mergeCell ref="S15:S27"/>
    <mergeCell ref="T15:T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5C290-33E5-448A-87E8-DA7469FF66FD}">
  <dimension ref="B3:AN27"/>
  <sheetViews>
    <sheetView workbookViewId="0"/>
  </sheetViews>
  <sheetFormatPr defaultRowHeight="15" x14ac:dyDescent="0.25"/>
  <cols>
    <col min="1" max="1" width="4.85546875" customWidth="1"/>
    <col min="2" max="2" width="16.85546875" customWidth="1"/>
    <col min="3" max="3" width="12.28515625" customWidth="1"/>
    <col min="4" max="4" width="9.85546875" customWidth="1"/>
    <col min="6" max="6" width="8.140625" customWidth="1"/>
    <col min="7" max="7" width="18.5703125" customWidth="1"/>
    <col min="8" max="8" width="17.85546875" customWidth="1"/>
    <col min="9" max="9" width="4.5703125" customWidth="1"/>
    <col min="10" max="10" width="16.85546875" customWidth="1"/>
    <col min="11" max="11" width="12.42578125" customWidth="1"/>
    <col min="12" max="12" width="10.42578125" customWidth="1"/>
    <col min="14" max="14" width="8.140625" customWidth="1"/>
    <col min="15" max="15" width="18.7109375" customWidth="1"/>
    <col min="16" max="16" width="18.5703125" customWidth="1"/>
    <col min="17" max="17" width="4.42578125" customWidth="1"/>
    <col min="18" max="18" width="16.85546875" customWidth="1"/>
    <col min="19" max="19" width="12.42578125" customWidth="1"/>
    <col min="20" max="20" width="9.85546875" customWidth="1"/>
    <col min="22" max="22" width="8.140625" customWidth="1"/>
    <col min="23" max="23" width="18.85546875" customWidth="1"/>
    <col min="24" max="24" width="18.5703125" customWidth="1"/>
    <col min="25" max="25" width="4.85546875" customWidth="1"/>
    <col min="26" max="26" width="16.85546875" customWidth="1"/>
    <col min="27" max="27" width="12.42578125" customWidth="1"/>
    <col min="28" max="28" width="10.42578125" customWidth="1"/>
    <col min="30" max="30" width="8.140625" customWidth="1"/>
    <col min="31" max="31" width="18.7109375" customWidth="1"/>
    <col min="32" max="32" width="18.5703125" customWidth="1"/>
    <col min="33" max="33" width="4.28515625" customWidth="1"/>
    <col min="34" max="34" width="16.85546875" customWidth="1"/>
    <col min="35" max="35" width="12.42578125" customWidth="1"/>
    <col min="36" max="36" width="9.85546875" customWidth="1"/>
    <col min="38" max="38" width="8.140625" customWidth="1"/>
    <col min="39" max="39" width="18.85546875" customWidth="1"/>
    <col min="40" max="40" width="18.5703125" customWidth="1"/>
  </cols>
  <sheetData>
    <row r="3" spans="2:40" ht="15.75" x14ac:dyDescent="0.25">
      <c r="B3" s="1"/>
      <c r="C3" s="2" t="s">
        <v>0</v>
      </c>
      <c r="D3" s="2"/>
      <c r="E3" s="3"/>
      <c r="F3" s="3"/>
      <c r="G3" s="4"/>
    </row>
    <row r="4" spans="2:40" ht="16.5" thickBot="1" x14ac:dyDescent="0.3">
      <c r="B4" s="5"/>
      <c r="C4" s="6"/>
      <c r="D4" s="6"/>
      <c r="E4" s="6"/>
      <c r="F4" s="6"/>
      <c r="G4" s="7"/>
    </row>
    <row r="5" spans="2:40" ht="16.5" thickBot="1" x14ac:dyDescent="0.3">
      <c r="B5" s="5" t="s">
        <v>1</v>
      </c>
      <c r="C5" s="6"/>
      <c r="D5" s="6"/>
      <c r="E5" s="6"/>
      <c r="F5" s="8"/>
      <c r="G5" s="7"/>
      <c r="K5" s="9" t="s">
        <v>2</v>
      </c>
    </row>
    <row r="6" spans="2:40" ht="16.5" thickBot="1" x14ac:dyDescent="0.3">
      <c r="B6" s="5"/>
      <c r="C6" s="6"/>
      <c r="D6" s="6"/>
      <c r="E6" s="6"/>
      <c r="F6" s="10"/>
      <c r="G6" s="7"/>
    </row>
    <row r="7" spans="2:40" ht="16.5" thickBot="1" x14ac:dyDescent="0.3">
      <c r="B7" s="5" t="s">
        <v>3</v>
      </c>
      <c r="C7" s="6"/>
      <c r="D7" s="6"/>
      <c r="E7" s="6"/>
      <c r="F7" s="8"/>
      <c r="G7" s="7"/>
      <c r="K7" t="s">
        <v>4</v>
      </c>
      <c r="M7" s="11">
        <f>(F5+F7)/2-F9</f>
        <v>0</v>
      </c>
    </row>
    <row r="8" spans="2:40" ht="16.5" thickBot="1" x14ac:dyDescent="0.3">
      <c r="B8" s="5"/>
      <c r="C8" s="6"/>
      <c r="D8" s="6"/>
      <c r="E8" s="6"/>
      <c r="F8" s="10"/>
      <c r="G8" s="7"/>
    </row>
    <row r="9" spans="2:40" ht="16.5" thickBot="1" x14ac:dyDescent="0.3">
      <c r="B9" s="5" t="s">
        <v>5</v>
      </c>
      <c r="C9" s="6"/>
      <c r="D9" s="6"/>
      <c r="E9" s="6"/>
      <c r="F9" s="8"/>
      <c r="G9" s="7"/>
    </row>
    <row r="10" spans="2:40" ht="15.75" x14ac:dyDescent="0.25">
      <c r="B10" s="12"/>
      <c r="C10" s="13"/>
      <c r="D10" s="13"/>
      <c r="E10" s="13"/>
      <c r="F10" s="14"/>
      <c r="G10" s="15"/>
    </row>
    <row r="11" spans="2:40" ht="15.75" x14ac:dyDescent="0.25">
      <c r="B11" s="6"/>
      <c r="C11" s="6"/>
      <c r="D11" s="6"/>
      <c r="E11" s="6"/>
      <c r="F11" s="10"/>
      <c r="G11" s="6"/>
    </row>
    <row r="12" spans="2:40" ht="18.75" x14ac:dyDescent="0.25">
      <c r="B12" s="63" t="s">
        <v>523</v>
      </c>
      <c r="C12" s="63"/>
      <c r="D12" s="63"/>
      <c r="E12" s="63"/>
      <c r="F12" s="63"/>
      <c r="G12" s="63"/>
      <c r="H12" s="63"/>
      <c r="J12" s="63" t="s">
        <v>524</v>
      </c>
      <c r="K12" s="63"/>
      <c r="L12" s="63"/>
      <c r="M12" s="63"/>
      <c r="N12" s="63"/>
      <c r="O12" s="63"/>
      <c r="P12" s="63"/>
      <c r="R12" s="63" t="s">
        <v>525</v>
      </c>
      <c r="S12" s="63"/>
      <c r="T12" s="63"/>
      <c r="U12" s="63"/>
      <c r="V12" s="63"/>
      <c r="W12" s="63"/>
      <c r="X12" s="63"/>
      <c r="Z12" s="63" t="s">
        <v>526</v>
      </c>
      <c r="AA12" s="63"/>
      <c r="AB12" s="63"/>
      <c r="AC12" s="63"/>
      <c r="AD12" s="63"/>
      <c r="AE12" s="63"/>
      <c r="AF12" s="63"/>
      <c r="AH12" s="63" t="s">
        <v>527</v>
      </c>
      <c r="AI12" s="63"/>
      <c r="AJ12" s="63"/>
      <c r="AK12" s="63"/>
      <c r="AL12" s="63"/>
      <c r="AM12" s="63"/>
      <c r="AN12" s="63"/>
    </row>
    <row r="13" spans="2:40" x14ac:dyDescent="0.25">
      <c r="B13" s="61" t="s">
        <v>11</v>
      </c>
      <c r="C13" s="56" t="s">
        <v>12</v>
      </c>
      <c r="D13" s="56" t="s">
        <v>13</v>
      </c>
      <c r="E13" s="56" t="s">
        <v>14</v>
      </c>
      <c r="F13" s="58" t="s">
        <v>15</v>
      </c>
      <c r="G13" s="59" t="s">
        <v>16</v>
      </c>
      <c r="H13" s="59" t="s">
        <v>17</v>
      </c>
      <c r="J13" s="61" t="s">
        <v>11</v>
      </c>
      <c r="K13" s="56" t="s">
        <v>12</v>
      </c>
      <c r="L13" s="56" t="s">
        <v>13</v>
      </c>
      <c r="M13" s="56" t="s">
        <v>14</v>
      </c>
      <c r="N13" s="58" t="s">
        <v>15</v>
      </c>
      <c r="O13" s="59" t="s">
        <v>16</v>
      </c>
      <c r="P13" s="59" t="s">
        <v>17</v>
      </c>
      <c r="R13" s="61" t="s">
        <v>11</v>
      </c>
      <c r="S13" s="56" t="s">
        <v>12</v>
      </c>
      <c r="T13" s="56" t="s">
        <v>13</v>
      </c>
      <c r="U13" s="56" t="s">
        <v>14</v>
      </c>
      <c r="V13" s="58" t="s">
        <v>15</v>
      </c>
      <c r="W13" s="59" t="s">
        <v>16</v>
      </c>
      <c r="X13" s="59" t="s">
        <v>17</v>
      </c>
      <c r="Z13" s="61" t="s">
        <v>11</v>
      </c>
      <c r="AA13" s="56" t="s">
        <v>12</v>
      </c>
      <c r="AB13" s="56" t="s">
        <v>13</v>
      </c>
      <c r="AC13" s="56" t="s">
        <v>14</v>
      </c>
      <c r="AD13" s="58" t="s">
        <v>15</v>
      </c>
      <c r="AE13" s="59" t="s">
        <v>16</v>
      </c>
      <c r="AF13" s="59" t="s">
        <v>17</v>
      </c>
      <c r="AH13" s="61" t="s">
        <v>11</v>
      </c>
      <c r="AI13" s="56" t="s">
        <v>12</v>
      </c>
      <c r="AJ13" s="56" t="s">
        <v>13</v>
      </c>
      <c r="AK13" s="56" t="s">
        <v>14</v>
      </c>
      <c r="AL13" s="58" t="s">
        <v>15</v>
      </c>
      <c r="AM13" s="59" t="s">
        <v>16</v>
      </c>
      <c r="AN13" s="59" t="s">
        <v>17</v>
      </c>
    </row>
    <row r="14" spans="2:40" x14ac:dyDescent="0.25">
      <c r="B14" s="62"/>
      <c r="C14" s="57"/>
      <c r="D14" s="57"/>
      <c r="E14" s="57"/>
      <c r="F14" s="56"/>
      <c r="G14" s="60"/>
      <c r="H14" s="59"/>
      <c r="J14" s="62"/>
      <c r="K14" s="57"/>
      <c r="L14" s="57"/>
      <c r="M14" s="57"/>
      <c r="N14" s="56"/>
      <c r="O14" s="60"/>
      <c r="P14" s="59"/>
      <c r="R14" s="62"/>
      <c r="S14" s="57"/>
      <c r="T14" s="57"/>
      <c r="U14" s="57"/>
      <c r="V14" s="56"/>
      <c r="W14" s="60"/>
      <c r="X14" s="59"/>
      <c r="Z14" s="62"/>
      <c r="AA14" s="57"/>
      <c r="AB14" s="57"/>
      <c r="AC14" s="57"/>
      <c r="AD14" s="56"/>
      <c r="AE14" s="60"/>
      <c r="AF14" s="59"/>
      <c r="AH14" s="62"/>
      <c r="AI14" s="57"/>
      <c r="AJ14" s="57"/>
      <c r="AK14" s="57"/>
      <c r="AL14" s="56"/>
      <c r="AM14" s="60"/>
      <c r="AN14" s="59"/>
    </row>
    <row r="15" spans="2:40" x14ac:dyDescent="0.25">
      <c r="B15" s="23" t="s">
        <v>528</v>
      </c>
      <c r="C15" s="66">
        <v>900</v>
      </c>
      <c r="D15" s="67" t="s">
        <v>20</v>
      </c>
      <c r="E15" s="24">
        <v>4</v>
      </c>
      <c r="F15" s="25">
        <v>166</v>
      </c>
      <c r="G15" s="28">
        <v>238</v>
      </c>
      <c r="H15" s="27">
        <f>G15*POWER((($F$5+$F$7)/2-$F$9)/70,1.27)</f>
        <v>0</v>
      </c>
      <c r="J15" s="23" t="s">
        <v>529</v>
      </c>
      <c r="K15" s="66">
        <v>900</v>
      </c>
      <c r="L15" s="67" t="s">
        <v>22</v>
      </c>
      <c r="M15" s="24">
        <v>4</v>
      </c>
      <c r="N15" s="25">
        <v>166</v>
      </c>
      <c r="O15" s="28">
        <v>464</v>
      </c>
      <c r="P15" s="27">
        <f>O15*POWER((($F$5+$F$7)/2-$F$9)/70,1.27)</f>
        <v>0</v>
      </c>
      <c r="R15" s="23" t="s">
        <v>530</v>
      </c>
      <c r="S15" s="66">
        <v>900</v>
      </c>
      <c r="T15" s="67" t="s">
        <v>24</v>
      </c>
      <c r="U15" s="24">
        <v>4</v>
      </c>
      <c r="V15" s="25">
        <v>166</v>
      </c>
      <c r="W15" s="28">
        <v>642</v>
      </c>
      <c r="X15" s="27">
        <f>W15*POWER((($F$5+$F$7)/2-$F$9)/70,1.27)</f>
        <v>0</v>
      </c>
      <c r="Z15" s="23" t="s">
        <v>531</v>
      </c>
      <c r="AA15" s="66">
        <v>900</v>
      </c>
      <c r="AB15" s="67" t="s">
        <v>26</v>
      </c>
      <c r="AC15" s="24">
        <v>4</v>
      </c>
      <c r="AD15" s="25">
        <v>166</v>
      </c>
      <c r="AE15" s="28">
        <v>803</v>
      </c>
      <c r="AF15" s="27">
        <f>AE15*POWER((($F$5+$F$7)/2-$F$9)/70,1.31)</f>
        <v>0</v>
      </c>
      <c r="AH15" s="23" t="s">
        <v>532</v>
      </c>
      <c r="AI15" s="66">
        <v>900</v>
      </c>
      <c r="AJ15" s="67" t="s">
        <v>28</v>
      </c>
      <c r="AK15" s="24">
        <v>4</v>
      </c>
      <c r="AL15" s="25">
        <v>166</v>
      </c>
      <c r="AM15" s="28">
        <v>993</v>
      </c>
      <c r="AN15" s="27">
        <f>AM15*POWER((($F$5+$F$7)/2-$F$9)/70,1.35)</f>
        <v>0</v>
      </c>
    </row>
    <row r="16" spans="2:40" x14ac:dyDescent="0.25">
      <c r="B16" s="23" t="s">
        <v>533</v>
      </c>
      <c r="C16" s="66"/>
      <c r="D16" s="67"/>
      <c r="E16" s="24">
        <v>5</v>
      </c>
      <c r="F16" s="25">
        <v>207</v>
      </c>
      <c r="G16" s="28">
        <v>298</v>
      </c>
      <c r="H16" s="27">
        <f t="shared" ref="H16:H27" si="0">G16*POWER((($F$5+$F$7)/2-$F$9)/70,1.27)</f>
        <v>0</v>
      </c>
      <c r="J16" s="23" t="s">
        <v>534</v>
      </c>
      <c r="K16" s="66"/>
      <c r="L16" s="67"/>
      <c r="M16" s="24">
        <v>5</v>
      </c>
      <c r="N16" s="25">
        <v>207</v>
      </c>
      <c r="O16" s="28">
        <v>580</v>
      </c>
      <c r="P16" s="27">
        <f t="shared" ref="P16:P27" si="1">O16*POWER((($F$5+$F$7)/2-$F$9)/70,1.27)</f>
        <v>0</v>
      </c>
      <c r="R16" s="23" t="s">
        <v>535</v>
      </c>
      <c r="S16" s="66"/>
      <c r="T16" s="67"/>
      <c r="U16" s="24">
        <v>5</v>
      </c>
      <c r="V16" s="25">
        <v>207</v>
      </c>
      <c r="W16" s="28">
        <v>803</v>
      </c>
      <c r="X16" s="27">
        <f t="shared" ref="X16:X27" si="2">W16*POWER((($F$5+$F$7)/2-$F$9)/70,1.27)</f>
        <v>0</v>
      </c>
      <c r="Z16" s="23" t="s">
        <v>536</v>
      </c>
      <c r="AA16" s="66"/>
      <c r="AB16" s="67"/>
      <c r="AC16" s="24">
        <v>5</v>
      </c>
      <c r="AD16" s="25">
        <v>207</v>
      </c>
      <c r="AE16" s="28">
        <v>1004</v>
      </c>
      <c r="AF16" s="27">
        <f t="shared" ref="AF16:AF27" si="3">AE16*POWER((($F$5+$F$7)/2-$F$9)/70,1.31)</f>
        <v>0</v>
      </c>
      <c r="AH16" s="23" t="s">
        <v>537</v>
      </c>
      <c r="AI16" s="66"/>
      <c r="AJ16" s="67"/>
      <c r="AK16" s="24">
        <v>5</v>
      </c>
      <c r="AL16" s="25">
        <v>207</v>
      </c>
      <c r="AM16" s="28">
        <v>1242</v>
      </c>
      <c r="AN16" s="27">
        <f t="shared" ref="AN16:AN27" si="4">AM16*POWER((($F$5+$F$7)/2-$F$9)/70,1.35)</f>
        <v>0</v>
      </c>
    </row>
    <row r="17" spans="2:40" x14ac:dyDescent="0.25">
      <c r="B17" s="23" t="s">
        <v>538</v>
      </c>
      <c r="C17" s="66"/>
      <c r="D17" s="67"/>
      <c r="E17" s="24">
        <v>6</v>
      </c>
      <c r="F17" s="25">
        <v>248</v>
      </c>
      <c r="G17" s="28">
        <v>358</v>
      </c>
      <c r="H17" s="27">
        <f t="shared" si="0"/>
        <v>0</v>
      </c>
      <c r="J17" s="23" t="s">
        <v>539</v>
      </c>
      <c r="K17" s="66"/>
      <c r="L17" s="67"/>
      <c r="M17" s="24">
        <v>6</v>
      </c>
      <c r="N17" s="25">
        <v>248</v>
      </c>
      <c r="O17" s="28">
        <v>696</v>
      </c>
      <c r="P17" s="27">
        <f t="shared" si="1"/>
        <v>0</v>
      </c>
      <c r="R17" s="23" t="s">
        <v>540</v>
      </c>
      <c r="S17" s="66"/>
      <c r="T17" s="67"/>
      <c r="U17" s="24">
        <v>6</v>
      </c>
      <c r="V17" s="25">
        <v>248</v>
      </c>
      <c r="W17" s="28">
        <v>964</v>
      </c>
      <c r="X17" s="27">
        <f t="shared" si="2"/>
        <v>0</v>
      </c>
      <c r="Z17" s="23" t="s">
        <v>541</v>
      </c>
      <c r="AA17" s="66"/>
      <c r="AB17" s="67"/>
      <c r="AC17" s="24">
        <v>6</v>
      </c>
      <c r="AD17" s="25">
        <v>248</v>
      </c>
      <c r="AE17" s="28">
        <v>1205</v>
      </c>
      <c r="AF17" s="27">
        <f t="shared" si="3"/>
        <v>0</v>
      </c>
      <c r="AH17" s="23" t="s">
        <v>542</v>
      </c>
      <c r="AI17" s="66"/>
      <c r="AJ17" s="67"/>
      <c r="AK17" s="24">
        <v>6</v>
      </c>
      <c r="AL17" s="25">
        <v>248</v>
      </c>
      <c r="AM17" s="28">
        <v>1490</v>
      </c>
      <c r="AN17" s="27">
        <f t="shared" si="4"/>
        <v>0</v>
      </c>
    </row>
    <row r="18" spans="2:40" x14ac:dyDescent="0.25">
      <c r="B18" s="23" t="s">
        <v>543</v>
      </c>
      <c r="C18" s="66"/>
      <c r="D18" s="67"/>
      <c r="E18" s="24">
        <v>7</v>
      </c>
      <c r="F18" s="25">
        <v>289</v>
      </c>
      <c r="G18" s="28">
        <v>417</v>
      </c>
      <c r="H18" s="27">
        <f t="shared" si="0"/>
        <v>0</v>
      </c>
      <c r="J18" s="23" t="s">
        <v>544</v>
      </c>
      <c r="K18" s="66"/>
      <c r="L18" s="67"/>
      <c r="M18" s="24">
        <v>7</v>
      </c>
      <c r="N18" s="25">
        <v>289</v>
      </c>
      <c r="O18" s="28">
        <v>812</v>
      </c>
      <c r="P18" s="27">
        <f t="shared" si="1"/>
        <v>0</v>
      </c>
      <c r="R18" s="23" t="s">
        <v>545</v>
      </c>
      <c r="S18" s="66"/>
      <c r="T18" s="67"/>
      <c r="U18" s="24">
        <v>7</v>
      </c>
      <c r="V18" s="25">
        <v>289</v>
      </c>
      <c r="W18" s="28">
        <v>1124</v>
      </c>
      <c r="X18" s="27">
        <f t="shared" si="2"/>
        <v>0</v>
      </c>
      <c r="Z18" s="23" t="s">
        <v>546</v>
      </c>
      <c r="AA18" s="66"/>
      <c r="AB18" s="67"/>
      <c r="AC18" s="24">
        <v>7</v>
      </c>
      <c r="AD18" s="25">
        <v>289</v>
      </c>
      <c r="AE18" s="28">
        <v>1406</v>
      </c>
      <c r="AF18" s="27">
        <f t="shared" si="3"/>
        <v>0</v>
      </c>
      <c r="AH18" s="23" t="s">
        <v>547</v>
      </c>
      <c r="AI18" s="66"/>
      <c r="AJ18" s="67"/>
      <c r="AK18" s="24">
        <v>7</v>
      </c>
      <c r="AL18" s="25">
        <v>289</v>
      </c>
      <c r="AM18" s="28">
        <v>1738</v>
      </c>
      <c r="AN18" s="27">
        <f t="shared" si="4"/>
        <v>0</v>
      </c>
    </row>
    <row r="19" spans="2:40" ht="15.75" x14ac:dyDescent="0.25">
      <c r="B19" s="23" t="s">
        <v>548</v>
      </c>
      <c r="C19" s="66"/>
      <c r="D19" s="67"/>
      <c r="E19" s="24">
        <v>8</v>
      </c>
      <c r="F19" s="25">
        <v>330</v>
      </c>
      <c r="G19" s="28">
        <v>477</v>
      </c>
      <c r="H19" s="27">
        <f t="shared" si="0"/>
        <v>0</v>
      </c>
      <c r="I19" s="29"/>
      <c r="J19" s="23" t="s">
        <v>549</v>
      </c>
      <c r="K19" s="66"/>
      <c r="L19" s="67"/>
      <c r="M19" s="24">
        <v>8</v>
      </c>
      <c r="N19" s="25">
        <v>330</v>
      </c>
      <c r="O19" s="28">
        <v>928</v>
      </c>
      <c r="P19" s="27">
        <f t="shared" si="1"/>
        <v>0</v>
      </c>
      <c r="R19" s="23" t="s">
        <v>550</v>
      </c>
      <c r="S19" s="66"/>
      <c r="T19" s="67"/>
      <c r="U19" s="24">
        <v>8</v>
      </c>
      <c r="V19" s="25">
        <v>330</v>
      </c>
      <c r="W19" s="28">
        <v>1285</v>
      </c>
      <c r="X19" s="27">
        <f t="shared" si="2"/>
        <v>0</v>
      </c>
      <c r="Z19" s="23" t="s">
        <v>551</v>
      </c>
      <c r="AA19" s="66"/>
      <c r="AB19" s="67"/>
      <c r="AC19" s="24">
        <v>8</v>
      </c>
      <c r="AD19" s="25">
        <v>330</v>
      </c>
      <c r="AE19" s="28">
        <v>1606</v>
      </c>
      <c r="AF19" s="27">
        <f t="shared" si="3"/>
        <v>0</v>
      </c>
      <c r="AH19" s="23" t="s">
        <v>552</v>
      </c>
      <c r="AI19" s="66"/>
      <c r="AJ19" s="67"/>
      <c r="AK19" s="24">
        <v>8</v>
      </c>
      <c r="AL19" s="25">
        <v>330</v>
      </c>
      <c r="AM19" s="28">
        <v>1986</v>
      </c>
      <c r="AN19" s="27">
        <f t="shared" si="4"/>
        <v>0</v>
      </c>
    </row>
    <row r="20" spans="2:40" x14ac:dyDescent="0.25">
      <c r="B20" s="23" t="s">
        <v>553</v>
      </c>
      <c r="C20" s="66"/>
      <c r="D20" s="67"/>
      <c r="E20" s="24">
        <v>9</v>
      </c>
      <c r="F20" s="25">
        <v>371</v>
      </c>
      <c r="G20" s="28">
        <v>536</v>
      </c>
      <c r="H20" s="27">
        <f t="shared" si="0"/>
        <v>0</v>
      </c>
      <c r="J20" s="23" t="s">
        <v>554</v>
      </c>
      <c r="K20" s="66"/>
      <c r="L20" s="67"/>
      <c r="M20" s="24">
        <v>9</v>
      </c>
      <c r="N20" s="25">
        <v>371</v>
      </c>
      <c r="O20" s="28">
        <v>1044</v>
      </c>
      <c r="P20" s="27">
        <f t="shared" si="1"/>
        <v>0</v>
      </c>
      <c r="R20" s="23" t="s">
        <v>555</v>
      </c>
      <c r="S20" s="66"/>
      <c r="T20" s="67"/>
      <c r="U20" s="24">
        <v>9</v>
      </c>
      <c r="V20" s="25">
        <v>371</v>
      </c>
      <c r="W20" s="28">
        <v>1445</v>
      </c>
      <c r="X20" s="27">
        <f t="shared" si="2"/>
        <v>0</v>
      </c>
      <c r="Z20" s="23" t="s">
        <v>556</v>
      </c>
      <c r="AA20" s="66"/>
      <c r="AB20" s="67"/>
      <c r="AC20" s="24">
        <v>9</v>
      </c>
      <c r="AD20" s="25">
        <v>371</v>
      </c>
      <c r="AE20" s="28">
        <v>1807</v>
      </c>
      <c r="AF20" s="27">
        <f t="shared" si="3"/>
        <v>0</v>
      </c>
      <c r="AH20" s="23" t="s">
        <v>557</v>
      </c>
      <c r="AI20" s="66"/>
      <c r="AJ20" s="67"/>
      <c r="AK20" s="24">
        <v>9</v>
      </c>
      <c r="AL20" s="25">
        <v>371</v>
      </c>
      <c r="AM20" s="28">
        <v>2235</v>
      </c>
      <c r="AN20" s="27">
        <f t="shared" si="4"/>
        <v>0</v>
      </c>
    </row>
    <row r="21" spans="2:40" x14ac:dyDescent="0.25">
      <c r="B21" s="23" t="s">
        <v>558</v>
      </c>
      <c r="C21" s="66"/>
      <c r="D21" s="67"/>
      <c r="E21" s="24">
        <v>10</v>
      </c>
      <c r="F21" s="25">
        <v>412</v>
      </c>
      <c r="G21" s="28">
        <v>596</v>
      </c>
      <c r="H21" s="27">
        <f t="shared" si="0"/>
        <v>0</v>
      </c>
      <c r="J21" s="23" t="s">
        <v>559</v>
      </c>
      <c r="K21" s="66"/>
      <c r="L21" s="67"/>
      <c r="M21" s="24">
        <v>10</v>
      </c>
      <c r="N21" s="25">
        <v>412</v>
      </c>
      <c r="O21" s="28">
        <v>1160</v>
      </c>
      <c r="P21" s="27">
        <f t="shared" si="1"/>
        <v>0</v>
      </c>
      <c r="R21" s="23" t="s">
        <v>560</v>
      </c>
      <c r="S21" s="66"/>
      <c r="T21" s="67"/>
      <c r="U21" s="24">
        <v>10</v>
      </c>
      <c r="V21" s="25">
        <v>412</v>
      </c>
      <c r="W21" s="28">
        <v>1606</v>
      </c>
      <c r="X21" s="27">
        <f t="shared" si="2"/>
        <v>0</v>
      </c>
      <c r="Z21" s="23" t="s">
        <v>561</v>
      </c>
      <c r="AA21" s="66"/>
      <c r="AB21" s="67"/>
      <c r="AC21" s="24">
        <v>10</v>
      </c>
      <c r="AD21" s="25">
        <v>412</v>
      </c>
      <c r="AE21" s="28">
        <v>2008</v>
      </c>
      <c r="AF21" s="27">
        <f t="shared" si="3"/>
        <v>0</v>
      </c>
      <c r="AH21" s="23" t="s">
        <v>562</v>
      </c>
      <c r="AI21" s="66"/>
      <c r="AJ21" s="67"/>
      <c r="AK21" s="24">
        <v>10</v>
      </c>
      <c r="AL21" s="25">
        <v>412</v>
      </c>
      <c r="AM21" s="28">
        <v>2483</v>
      </c>
      <c r="AN21" s="27">
        <f t="shared" si="4"/>
        <v>0</v>
      </c>
    </row>
    <row r="22" spans="2:40" x14ac:dyDescent="0.25">
      <c r="B22" s="23" t="s">
        <v>563</v>
      </c>
      <c r="C22" s="66"/>
      <c r="D22" s="67"/>
      <c r="E22" s="24">
        <v>11</v>
      </c>
      <c r="F22" s="25">
        <v>453</v>
      </c>
      <c r="G22" s="28">
        <v>656</v>
      </c>
      <c r="H22" s="27">
        <f t="shared" si="0"/>
        <v>0</v>
      </c>
      <c r="J22" s="23" t="s">
        <v>564</v>
      </c>
      <c r="K22" s="66"/>
      <c r="L22" s="67"/>
      <c r="M22" s="24">
        <v>11</v>
      </c>
      <c r="N22" s="25">
        <v>453</v>
      </c>
      <c r="O22" s="28">
        <v>1276</v>
      </c>
      <c r="P22" s="27">
        <f t="shared" si="1"/>
        <v>0</v>
      </c>
      <c r="R22" s="23" t="s">
        <v>565</v>
      </c>
      <c r="S22" s="66"/>
      <c r="T22" s="67"/>
      <c r="U22" s="24">
        <v>11</v>
      </c>
      <c r="V22" s="25">
        <v>453</v>
      </c>
      <c r="W22" s="28">
        <v>1767</v>
      </c>
      <c r="X22" s="27">
        <f t="shared" si="2"/>
        <v>0</v>
      </c>
      <c r="Z22" s="23" t="s">
        <v>566</v>
      </c>
      <c r="AA22" s="66"/>
      <c r="AB22" s="67"/>
      <c r="AC22" s="24">
        <v>11</v>
      </c>
      <c r="AD22" s="25">
        <v>453</v>
      </c>
      <c r="AE22" s="28">
        <v>2209</v>
      </c>
      <c r="AF22" s="27">
        <f t="shared" si="3"/>
        <v>0</v>
      </c>
      <c r="AH22" s="23" t="s">
        <v>567</v>
      </c>
      <c r="AI22" s="66"/>
      <c r="AJ22" s="67"/>
      <c r="AK22" s="24">
        <v>11</v>
      </c>
      <c r="AL22" s="25">
        <v>453</v>
      </c>
      <c r="AM22" s="28">
        <v>2731</v>
      </c>
      <c r="AN22" s="27">
        <f t="shared" si="4"/>
        <v>0</v>
      </c>
    </row>
    <row r="23" spans="2:40" x14ac:dyDescent="0.25">
      <c r="B23" s="23" t="s">
        <v>568</v>
      </c>
      <c r="C23" s="66"/>
      <c r="D23" s="67"/>
      <c r="E23" s="24">
        <v>12</v>
      </c>
      <c r="F23" s="25">
        <v>494</v>
      </c>
      <c r="G23" s="28">
        <v>715</v>
      </c>
      <c r="H23" s="27">
        <f t="shared" si="0"/>
        <v>0</v>
      </c>
      <c r="J23" s="23" t="s">
        <v>569</v>
      </c>
      <c r="K23" s="66"/>
      <c r="L23" s="67"/>
      <c r="M23" s="24">
        <v>12</v>
      </c>
      <c r="N23" s="25">
        <v>494</v>
      </c>
      <c r="O23" s="28">
        <v>1392</v>
      </c>
      <c r="P23" s="27">
        <f t="shared" si="1"/>
        <v>0</v>
      </c>
      <c r="R23" s="23" t="s">
        <v>570</v>
      </c>
      <c r="S23" s="66"/>
      <c r="T23" s="67"/>
      <c r="U23" s="24">
        <v>12</v>
      </c>
      <c r="V23" s="25">
        <v>494</v>
      </c>
      <c r="W23" s="28">
        <v>1927</v>
      </c>
      <c r="X23" s="27">
        <f t="shared" si="2"/>
        <v>0</v>
      </c>
      <c r="Z23" s="23" t="s">
        <v>571</v>
      </c>
      <c r="AA23" s="66"/>
      <c r="AB23" s="67"/>
      <c r="AC23" s="24">
        <v>12</v>
      </c>
      <c r="AD23" s="25">
        <v>494</v>
      </c>
      <c r="AE23" s="28">
        <v>2410</v>
      </c>
      <c r="AF23" s="27">
        <f t="shared" si="3"/>
        <v>0</v>
      </c>
      <c r="AH23" s="23" t="s">
        <v>572</v>
      </c>
      <c r="AI23" s="66"/>
      <c r="AJ23" s="67"/>
      <c r="AK23" s="24">
        <v>12</v>
      </c>
      <c r="AL23" s="25">
        <v>494</v>
      </c>
      <c r="AM23" s="28">
        <v>2980</v>
      </c>
      <c r="AN23" s="27">
        <f t="shared" si="4"/>
        <v>0</v>
      </c>
    </row>
    <row r="24" spans="2:40" x14ac:dyDescent="0.25">
      <c r="B24" s="23" t="s">
        <v>573</v>
      </c>
      <c r="C24" s="66"/>
      <c r="D24" s="67"/>
      <c r="E24" s="24">
        <v>13</v>
      </c>
      <c r="F24" s="25">
        <v>535</v>
      </c>
      <c r="G24" s="28">
        <v>775</v>
      </c>
      <c r="H24" s="27">
        <f t="shared" si="0"/>
        <v>0</v>
      </c>
      <c r="J24" s="23" t="s">
        <v>574</v>
      </c>
      <c r="K24" s="66"/>
      <c r="L24" s="67"/>
      <c r="M24" s="24">
        <v>13</v>
      </c>
      <c r="N24" s="25">
        <v>535</v>
      </c>
      <c r="O24" s="28">
        <v>1508</v>
      </c>
      <c r="P24" s="27">
        <f t="shared" si="1"/>
        <v>0</v>
      </c>
      <c r="R24" s="23" t="s">
        <v>575</v>
      </c>
      <c r="S24" s="66"/>
      <c r="T24" s="67"/>
      <c r="U24" s="24">
        <v>13</v>
      </c>
      <c r="V24" s="25">
        <v>535</v>
      </c>
      <c r="W24" s="28">
        <v>2088</v>
      </c>
      <c r="X24" s="27">
        <f t="shared" si="2"/>
        <v>0</v>
      </c>
      <c r="Z24" s="23" t="s">
        <v>576</v>
      </c>
      <c r="AA24" s="66"/>
      <c r="AB24" s="67"/>
      <c r="AC24" s="24">
        <v>13</v>
      </c>
      <c r="AD24" s="25">
        <v>535</v>
      </c>
      <c r="AE24" s="28">
        <v>2061</v>
      </c>
      <c r="AF24" s="27">
        <f t="shared" si="3"/>
        <v>0</v>
      </c>
      <c r="AH24" s="23" t="s">
        <v>577</v>
      </c>
      <c r="AI24" s="66"/>
      <c r="AJ24" s="67"/>
      <c r="AK24" s="24">
        <v>13</v>
      </c>
      <c r="AL24" s="25">
        <v>535</v>
      </c>
      <c r="AM24" s="28">
        <v>3228</v>
      </c>
      <c r="AN24" s="27">
        <f t="shared" si="4"/>
        <v>0</v>
      </c>
    </row>
    <row r="25" spans="2:40" x14ac:dyDescent="0.25">
      <c r="B25" s="23" t="s">
        <v>578</v>
      </c>
      <c r="C25" s="66"/>
      <c r="D25" s="67"/>
      <c r="E25" s="24">
        <v>14</v>
      </c>
      <c r="F25" s="25">
        <v>576</v>
      </c>
      <c r="G25" s="28">
        <v>834</v>
      </c>
      <c r="H25" s="27">
        <f t="shared" si="0"/>
        <v>0</v>
      </c>
      <c r="J25" s="23" t="s">
        <v>579</v>
      </c>
      <c r="K25" s="66"/>
      <c r="L25" s="67"/>
      <c r="M25" s="24">
        <v>14</v>
      </c>
      <c r="N25" s="25">
        <v>576</v>
      </c>
      <c r="O25" s="28">
        <v>1624</v>
      </c>
      <c r="P25" s="27">
        <f t="shared" si="1"/>
        <v>0</v>
      </c>
      <c r="R25" s="23" t="s">
        <v>580</v>
      </c>
      <c r="S25" s="66"/>
      <c r="T25" s="67"/>
      <c r="U25" s="24">
        <v>14</v>
      </c>
      <c r="V25" s="25">
        <v>576</v>
      </c>
      <c r="W25" s="28">
        <v>2248</v>
      </c>
      <c r="X25" s="27">
        <f t="shared" si="2"/>
        <v>0</v>
      </c>
      <c r="Z25" s="23" t="s">
        <v>581</v>
      </c>
      <c r="AA25" s="66"/>
      <c r="AB25" s="67"/>
      <c r="AC25" s="24">
        <v>14</v>
      </c>
      <c r="AD25" s="25">
        <v>576</v>
      </c>
      <c r="AE25" s="28">
        <v>2811</v>
      </c>
      <c r="AF25" s="27">
        <f t="shared" si="3"/>
        <v>0</v>
      </c>
      <c r="AH25" s="23" t="s">
        <v>582</v>
      </c>
      <c r="AI25" s="66"/>
      <c r="AJ25" s="67"/>
      <c r="AK25" s="24">
        <v>14</v>
      </c>
      <c r="AL25" s="25">
        <v>576</v>
      </c>
      <c r="AM25" s="28">
        <v>3476</v>
      </c>
      <c r="AN25" s="27">
        <f t="shared" si="4"/>
        <v>0</v>
      </c>
    </row>
    <row r="26" spans="2:40" x14ac:dyDescent="0.25">
      <c r="B26" s="23" t="s">
        <v>583</v>
      </c>
      <c r="C26" s="66"/>
      <c r="D26" s="67"/>
      <c r="E26" s="24">
        <v>15</v>
      </c>
      <c r="F26" s="25">
        <v>617</v>
      </c>
      <c r="G26" s="28">
        <v>894</v>
      </c>
      <c r="H26" s="27">
        <f t="shared" si="0"/>
        <v>0</v>
      </c>
      <c r="J26" s="23" t="s">
        <v>584</v>
      </c>
      <c r="K26" s="66"/>
      <c r="L26" s="67"/>
      <c r="M26" s="24">
        <v>15</v>
      </c>
      <c r="N26" s="25">
        <v>617</v>
      </c>
      <c r="O26" s="28">
        <v>1740</v>
      </c>
      <c r="P26" s="27">
        <f t="shared" si="1"/>
        <v>0</v>
      </c>
      <c r="R26" s="23" t="s">
        <v>585</v>
      </c>
      <c r="S26" s="66"/>
      <c r="T26" s="67"/>
      <c r="U26" s="24">
        <v>15</v>
      </c>
      <c r="V26" s="25">
        <v>617</v>
      </c>
      <c r="W26" s="28">
        <v>2409</v>
      </c>
      <c r="X26" s="27">
        <f t="shared" si="2"/>
        <v>0</v>
      </c>
      <c r="Z26" s="23" t="s">
        <v>586</v>
      </c>
      <c r="AA26" s="66"/>
      <c r="AB26" s="67"/>
      <c r="AC26" s="24">
        <v>15</v>
      </c>
      <c r="AD26" s="25">
        <v>617</v>
      </c>
      <c r="AE26" s="28">
        <v>3012</v>
      </c>
      <c r="AF26" s="27">
        <f t="shared" si="3"/>
        <v>0</v>
      </c>
      <c r="AH26" s="23" t="s">
        <v>587</v>
      </c>
      <c r="AI26" s="66"/>
      <c r="AJ26" s="67"/>
      <c r="AK26" s="24">
        <v>15</v>
      </c>
      <c r="AL26" s="25">
        <v>617</v>
      </c>
      <c r="AM26" s="28">
        <v>3725</v>
      </c>
      <c r="AN26" s="27">
        <f t="shared" si="4"/>
        <v>0</v>
      </c>
    </row>
    <row r="27" spans="2:40" x14ac:dyDescent="0.25">
      <c r="B27" s="23" t="s">
        <v>588</v>
      </c>
      <c r="C27" s="66"/>
      <c r="D27" s="67"/>
      <c r="E27" s="25">
        <v>16</v>
      </c>
      <c r="F27" s="25">
        <v>658</v>
      </c>
      <c r="G27" s="28">
        <v>954</v>
      </c>
      <c r="H27" s="27">
        <f t="shared" si="0"/>
        <v>0</v>
      </c>
      <c r="J27" s="23" t="s">
        <v>589</v>
      </c>
      <c r="K27" s="66"/>
      <c r="L27" s="67"/>
      <c r="M27" s="25">
        <v>16</v>
      </c>
      <c r="N27" s="25">
        <v>658</v>
      </c>
      <c r="O27" s="28">
        <v>1856</v>
      </c>
      <c r="P27" s="27">
        <f t="shared" si="1"/>
        <v>0</v>
      </c>
      <c r="R27" s="23" t="s">
        <v>590</v>
      </c>
      <c r="S27" s="66"/>
      <c r="T27" s="67"/>
      <c r="U27" s="25">
        <v>16</v>
      </c>
      <c r="V27" s="25">
        <v>658</v>
      </c>
      <c r="W27" s="28">
        <v>2570</v>
      </c>
      <c r="X27" s="27">
        <f t="shared" si="2"/>
        <v>0</v>
      </c>
      <c r="Z27" s="23" t="s">
        <v>591</v>
      </c>
      <c r="AA27" s="66"/>
      <c r="AB27" s="67"/>
      <c r="AC27" s="25">
        <v>16</v>
      </c>
      <c r="AD27" s="25">
        <v>658</v>
      </c>
      <c r="AE27" s="28">
        <v>3213</v>
      </c>
      <c r="AF27" s="27">
        <f t="shared" si="3"/>
        <v>0</v>
      </c>
      <c r="AH27" s="23" t="s">
        <v>592</v>
      </c>
      <c r="AI27" s="66"/>
      <c r="AJ27" s="67"/>
      <c r="AK27" s="25">
        <v>16</v>
      </c>
      <c r="AL27" s="25">
        <v>658</v>
      </c>
      <c r="AM27" s="28">
        <v>3973</v>
      </c>
      <c r="AN27" s="27">
        <f t="shared" si="4"/>
        <v>0</v>
      </c>
    </row>
  </sheetData>
  <mergeCells count="50">
    <mergeCell ref="AH12:AN12"/>
    <mergeCell ref="B13:B14"/>
    <mergeCell ref="C13:C14"/>
    <mergeCell ref="D13:D14"/>
    <mergeCell ref="E13:E14"/>
    <mergeCell ref="F13:F14"/>
    <mergeCell ref="M13:M14"/>
    <mergeCell ref="B12:H12"/>
    <mergeCell ref="J12:P12"/>
    <mergeCell ref="R12:X12"/>
    <mergeCell ref="Z12:AF12"/>
    <mergeCell ref="G13:G14"/>
    <mergeCell ref="H13:H14"/>
    <mergeCell ref="J13:J14"/>
    <mergeCell ref="K13:K14"/>
    <mergeCell ref="L13:L14"/>
    <mergeCell ref="AA13:AA14"/>
    <mergeCell ref="N13:N14"/>
    <mergeCell ref="O13:O14"/>
    <mergeCell ref="P13:P14"/>
    <mergeCell ref="R13:R14"/>
    <mergeCell ref="S13:S14"/>
    <mergeCell ref="T13:T14"/>
    <mergeCell ref="U13:U14"/>
    <mergeCell ref="V13:V14"/>
    <mergeCell ref="W13:W14"/>
    <mergeCell ref="X13:X14"/>
    <mergeCell ref="Z13:Z14"/>
    <mergeCell ref="AN13:AN14"/>
    <mergeCell ref="AB13:AB14"/>
    <mergeCell ref="AC13:AC14"/>
    <mergeCell ref="AD13:AD14"/>
    <mergeCell ref="AE13:AE14"/>
    <mergeCell ref="AF13:AF14"/>
    <mergeCell ref="AH13:AH14"/>
    <mergeCell ref="AI13:AI14"/>
    <mergeCell ref="AJ13:AJ14"/>
    <mergeCell ref="AK13:AK14"/>
    <mergeCell ref="AL13:AL14"/>
    <mergeCell ref="AM13:AM14"/>
    <mergeCell ref="AA15:AA27"/>
    <mergeCell ref="AB15:AB27"/>
    <mergeCell ref="AI15:AI27"/>
    <mergeCell ref="AJ15:AJ27"/>
    <mergeCell ref="C15:C27"/>
    <mergeCell ref="D15:D27"/>
    <mergeCell ref="K15:K27"/>
    <mergeCell ref="L15:L27"/>
    <mergeCell ref="S15:S27"/>
    <mergeCell ref="T15:T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F8034-7C5D-4E3D-9F9D-AF294F113C7C}">
  <dimension ref="B3:AN27"/>
  <sheetViews>
    <sheetView workbookViewId="0">
      <selection activeCell="A2" sqref="A2"/>
    </sheetView>
  </sheetViews>
  <sheetFormatPr defaultRowHeight="15" x14ac:dyDescent="0.25"/>
  <cols>
    <col min="1" max="1" width="4.85546875" customWidth="1"/>
    <col min="2" max="2" width="16.85546875" customWidth="1"/>
    <col min="3" max="3" width="12.28515625" customWidth="1"/>
    <col min="4" max="4" width="9.85546875" customWidth="1"/>
    <col min="6" max="6" width="8.140625" customWidth="1"/>
    <col min="7" max="7" width="18.5703125" customWidth="1"/>
    <col min="8" max="8" width="17.85546875" customWidth="1"/>
    <col min="9" max="9" width="4.5703125" customWidth="1"/>
    <col min="10" max="10" width="16.85546875" customWidth="1"/>
    <col min="11" max="11" width="12.42578125" customWidth="1"/>
    <col min="12" max="12" width="10.42578125" customWidth="1"/>
    <col min="14" max="14" width="8.140625" customWidth="1"/>
    <col min="15" max="15" width="18.7109375" customWidth="1"/>
    <col min="16" max="16" width="18.5703125" customWidth="1"/>
    <col min="17" max="17" width="4.42578125" customWidth="1"/>
    <col min="18" max="18" width="16.85546875" customWidth="1"/>
    <col min="19" max="19" width="12.42578125" customWidth="1"/>
    <col min="20" max="20" width="9.85546875" customWidth="1"/>
    <col min="22" max="22" width="8.140625" customWidth="1"/>
    <col min="23" max="23" width="18.85546875" customWidth="1"/>
    <col min="24" max="24" width="18.5703125" customWidth="1"/>
    <col min="25" max="25" width="4.85546875" customWidth="1"/>
    <col min="26" max="26" width="16.85546875" customWidth="1"/>
    <col min="27" max="27" width="12.42578125" customWidth="1"/>
    <col min="28" max="28" width="10.42578125" customWidth="1"/>
    <col min="30" max="30" width="8.140625" customWidth="1"/>
    <col min="31" max="31" width="18.7109375" customWidth="1"/>
    <col min="32" max="32" width="18.5703125" customWidth="1"/>
    <col min="33" max="33" width="4.28515625" customWidth="1"/>
    <col min="34" max="34" width="16.85546875" customWidth="1"/>
    <col min="35" max="35" width="12.42578125" customWidth="1"/>
    <col min="36" max="36" width="9.85546875" customWidth="1"/>
    <col min="38" max="38" width="8.140625" customWidth="1"/>
    <col min="39" max="39" width="18.85546875" customWidth="1"/>
    <col min="40" max="40" width="18.5703125" customWidth="1"/>
  </cols>
  <sheetData>
    <row r="3" spans="2:40" ht="15.75" x14ac:dyDescent="0.25">
      <c r="B3" s="1"/>
      <c r="C3" s="2" t="s">
        <v>0</v>
      </c>
      <c r="D3" s="2"/>
      <c r="E3" s="3"/>
      <c r="F3" s="3"/>
      <c r="G3" s="4"/>
    </row>
    <row r="4" spans="2:40" ht="16.5" thickBot="1" x14ac:dyDescent="0.3">
      <c r="B4" s="5"/>
      <c r="C4" s="6"/>
      <c r="D4" s="6"/>
      <c r="E4" s="6"/>
      <c r="F4" s="6"/>
      <c r="G4" s="7"/>
    </row>
    <row r="5" spans="2:40" ht="16.5" thickBot="1" x14ac:dyDescent="0.3">
      <c r="B5" s="5" t="s">
        <v>1</v>
      </c>
      <c r="C5" s="6"/>
      <c r="D5" s="6"/>
      <c r="E5" s="6"/>
      <c r="F5" s="8"/>
      <c r="G5" s="7"/>
      <c r="K5" s="9" t="s">
        <v>2</v>
      </c>
    </row>
    <row r="6" spans="2:40" ht="16.5" thickBot="1" x14ac:dyDescent="0.3">
      <c r="B6" s="5"/>
      <c r="C6" s="6"/>
      <c r="D6" s="6"/>
      <c r="E6" s="6"/>
      <c r="F6" s="10"/>
      <c r="G6" s="7"/>
    </row>
    <row r="7" spans="2:40" ht="16.5" thickBot="1" x14ac:dyDescent="0.3">
      <c r="B7" s="5" t="s">
        <v>3</v>
      </c>
      <c r="C7" s="6"/>
      <c r="D7" s="6"/>
      <c r="E7" s="6"/>
      <c r="F7" s="8"/>
      <c r="G7" s="7"/>
      <c r="K7" t="s">
        <v>4</v>
      </c>
      <c r="M7" s="11">
        <f>(F5+F7)/2-F9</f>
        <v>0</v>
      </c>
    </row>
    <row r="8" spans="2:40" ht="16.5" thickBot="1" x14ac:dyDescent="0.3">
      <c r="B8" s="5"/>
      <c r="C8" s="6"/>
      <c r="D8" s="6"/>
      <c r="E8" s="6"/>
      <c r="F8" s="10"/>
      <c r="G8" s="7"/>
    </row>
    <row r="9" spans="2:40" ht="16.5" thickBot="1" x14ac:dyDescent="0.3">
      <c r="B9" s="5" t="s">
        <v>5</v>
      </c>
      <c r="C9" s="6"/>
      <c r="D9" s="6"/>
      <c r="E9" s="6"/>
      <c r="F9" s="8"/>
      <c r="G9" s="7"/>
    </row>
    <row r="10" spans="2:40" ht="15.75" x14ac:dyDescent="0.25">
      <c r="B10" s="12"/>
      <c r="C10" s="13"/>
      <c r="D10" s="13"/>
      <c r="E10" s="13"/>
      <c r="F10" s="14"/>
      <c r="G10" s="15"/>
    </row>
    <row r="11" spans="2:40" ht="15.75" x14ac:dyDescent="0.25">
      <c r="B11" s="6"/>
      <c r="C11" s="6"/>
      <c r="D11" s="6"/>
      <c r="E11" s="6"/>
      <c r="F11" s="10"/>
      <c r="G11" s="6"/>
    </row>
    <row r="12" spans="2:40" ht="18.75" x14ac:dyDescent="0.25">
      <c r="B12" s="63" t="s">
        <v>593</v>
      </c>
      <c r="C12" s="63"/>
      <c r="D12" s="63"/>
      <c r="E12" s="63"/>
      <c r="F12" s="63"/>
      <c r="G12" s="63"/>
      <c r="H12" s="63"/>
      <c r="J12" s="63" t="s">
        <v>594</v>
      </c>
      <c r="K12" s="63"/>
      <c r="L12" s="63"/>
      <c r="M12" s="63"/>
      <c r="N12" s="63"/>
      <c r="O12" s="63"/>
      <c r="P12" s="63"/>
      <c r="R12" s="63" t="s">
        <v>595</v>
      </c>
      <c r="S12" s="63"/>
      <c r="T12" s="63"/>
      <c r="U12" s="63"/>
      <c r="V12" s="63"/>
      <c r="W12" s="63"/>
      <c r="X12" s="63"/>
      <c r="Z12" s="63" t="s">
        <v>596</v>
      </c>
      <c r="AA12" s="63"/>
      <c r="AB12" s="63"/>
      <c r="AC12" s="63"/>
      <c r="AD12" s="63"/>
      <c r="AE12" s="63"/>
      <c r="AF12" s="63"/>
      <c r="AH12" s="63" t="s">
        <v>597</v>
      </c>
      <c r="AI12" s="63"/>
      <c r="AJ12" s="63"/>
      <c r="AK12" s="63"/>
      <c r="AL12" s="63"/>
      <c r="AM12" s="63"/>
      <c r="AN12" s="63"/>
    </row>
    <row r="13" spans="2:40" x14ac:dyDescent="0.25">
      <c r="B13" s="61" t="s">
        <v>11</v>
      </c>
      <c r="C13" s="56" t="s">
        <v>12</v>
      </c>
      <c r="D13" s="56" t="s">
        <v>13</v>
      </c>
      <c r="E13" s="56" t="s">
        <v>14</v>
      </c>
      <c r="F13" s="58" t="s">
        <v>15</v>
      </c>
      <c r="G13" s="59" t="s">
        <v>16</v>
      </c>
      <c r="H13" s="59" t="s">
        <v>17</v>
      </c>
      <c r="J13" s="61" t="s">
        <v>11</v>
      </c>
      <c r="K13" s="56" t="s">
        <v>12</v>
      </c>
      <c r="L13" s="56" t="s">
        <v>13</v>
      </c>
      <c r="M13" s="56" t="s">
        <v>14</v>
      </c>
      <c r="N13" s="58" t="s">
        <v>15</v>
      </c>
      <c r="O13" s="59" t="s">
        <v>16</v>
      </c>
      <c r="P13" s="59" t="s">
        <v>17</v>
      </c>
      <c r="R13" s="61" t="s">
        <v>11</v>
      </c>
      <c r="S13" s="56" t="s">
        <v>12</v>
      </c>
      <c r="T13" s="56" t="s">
        <v>13</v>
      </c>
      <c r="U13" s="56" t="s">
        <v>14</v>
      </c>
      <c r="V13" s="58" t="s">
        <v>15</v>
      </c>
      <c r="W13" s="59" t="s">
        <v>16</v>
      </c>
      <c r="X13" s="59" t="s">
        <v>17</v>
      </c>
      <c r="Z13" s="61" t="s">
        <v>11</v>
      </c>
      <c r="AA13" s="56" t="s">
        <v>12</v>
      </c>
      <c r="AB13" s="56" t="s">
        <v>13</v>
      </c>
      <c r="AC13" s="56" t="s">
        <v>14</v>
      </c>
      <c r="AD13" s="58" t="s">
        <v>15</v>
      </c>
      <c r="AE13" s="59" t="s">
        <v>16</v>
      </c>
      <c r="AF13" s="59" t="s">
        <v>17</v>
      </c>
      <c r="AH13" s="61" t="s">
        <v>11</v>
      </c>
      <c r="AI13" s="56" t="s">
        <v>12</v>
      </c>
      <c r="AJ13" s="56" t="s">
        <v>13</v>
      </c>
      <c r="AK13" s="56" t="s">
        <v>14</v>
      </c>
      <c r="AL13" s="58" t="s">
        <v>15</v>
      </c>
      <c r="AM13" s="59" t="s">
        <v>16</v>
      </c>
      <c r="AN13" s="59" t="s">
        <v>17</v>
      </c>
    </row>
    <row r="14" spans="2:40" x14ac:dyDescent="0.25">
      <c r="B14" s="62"/>
      <c r="C14" s="57"/>
      <c r="D14" s="57"/>
      <c r="E14" s="57"/>
      <c r="F14" s="56"/>
      <c r="G14" s="60"/>
      <c r="H14" s="59"/>
      <c r="J14" s="62"/>
      <c r="K14" s="57"/>
      <c r="L14" s="57"/>
      <c r="M14" s="57"/>
      <c r="N14" s="56"/>
      <c r="O14" s="60"/>
      <c r="P14" s="59"/>
      <c r="R14" s="62"/>
      <c r="S14" s="57"/>
      <c r="T14" s="57"/>
      <c r="U14" s="57"/>
      <c r="V14" s="56"/>
      <c r="W14" s="60"/>
      <c r="X14" s="59"/>
      <c r="Z14" s="62"/>
      <c r="AA14" s="57"/>
      <c r="AB14" s="57"/>
      <c r="AC14" s="57"/>
      <c r="AD14" s="56"/>
      <c r="AE14" s="60"/>
      <c r="AF14" s="59"/>
      <c r="AH14" s="62"/>
      <c r="AI14" s="57"/>
      <c r="AJ14" s="57"/>
      <c r="AK14" s="57"/>
      <c r="AL14" s="56"/>
      <c r="AM14" s="60"/>
      <c r="AN14" s="59"/>
    </row>
    <row r="15" spans="2:40" x14ac:dyDescent="0.25">
      <c r="B15" s="23" t="s">
        <v>598</v>
      </c>
      <c r="C15" s="66">
        <v>1000</v>
      </c>
      <c r="D15" s="67" t="s">
        <v>20</v>
      </c>
      <c r="E15" s="24">
        <v>4</v>
      </c>
      <c r="F15" s="25">
        <v>166</v>
      </c>
      <c r="G15" s="42">
        <v>259</v>
      </c>
      <c r="H15" s="27">
        <f>G15*POWER((($F$5+$F$7)/2-$F$9)/70,1.27)</f>
        <v>0</v>
      </c>
      <c r="J15" s="23" t="s">
        <v>599</v>
      </c>
      <c r="K15" s="66">
        <v>1000</v>
      </c>
      <c r="L15" s="67" t="s">
        <v>22</v>
      </c>
      <c r="M15" s="24">
        <v>4</v>
      </c>
      <c r="N15" s="43">
        <v>166</v>
      </c>
      <c r="O15" s="42">
        <v>508</v>
      </c>
      <c r="P15" s="27">
        <f>O15*POWER((($F$5+$F$7)/2-$F$9)/70,1.27)</f>
        <v>0</v>
      </c>
      <c r="R15" s="23" t="s">
        <v>600</v>
      </c>
      <c r="S15" s="66">
        <v>1000</v>
      </c>
      <c r="T15" s="67" t="s">
        <v>24</v>
      </c>
      <c r="U15" s="24">
        <v>4</v>
      </c>
      <c r="V15" s="25">
        <v>166</v>
      </c>
      <c r="W15" s="28">
        <v>703.2</v>
      </c>
      <c r="X15" s="27">
        <f>W15*POWER((($F$5+$F$7)/2-$F$9)/70,1.27)</f>
        <v>0</v>
      </c>
      <c r="Z15" s="23" t="s">
        <v>601</v>
      </c>
      <c r="AA15" s="66">
        <v>1000</v>
      </c>
      <c r="AB15" s="67" t="s">
        <v>26</v>
      </c>
      <c r="AC15" s="24">
        <v>4</v>
      </c>
      <c r="AD15" s="25">
        <v>166</v>
      </c>
      <c r="AE15" s="28">
        <v>878.4</v>
      </c>
      <c r="AF15" s="27">
        <f>AE15*POWER((($F$5+$F$7)/2-$F$9)/70,1.31)</f>
        <v>0</v>
      </c>
      <c r="AH15" s="23" t="s">
        <v>602</v>
      </c>
      <c r="AI15" s="66">
        <v>1000</v>
      </c>
      <c r="AJ15" s="67" t="s">
        <v>28</v>
      </c>
      <c r="AK15" s="24">
        <v>4</v>
      </c>
      <c r="AL15" s="25">
        <v>166</v>
      </c>
      <c r="AM15" s="28">
        <v>1089.5999999999999</v>
      </c>
      <c r="AN15" s="27">
        <f>AM15*POWER((($F$5+$F$7)/2-$F$9)/70,1.36)</f>
        <v>0</v>
      </c>
    </row>
    <row r="16" spans="2:40" x14ac:dyDescent="0.25">
      <c r="B16" s="23" t="s">
        <v>603</v>
      </c>
      <c r="C16" s="66"/>
      <c r="D16" s="67"/>
      <c r="E16" s="24">
        <v>5</v>
      </c>
      <c r="F16" s="25">
        <v>207</v>
      </c>
      <c r="G16" s="42">
        <v>324</v>
      </c>
      <c r="H16" s="27">
        <f t="shared" ref="H16:H27" si="0">G16*POWER((($F$5+$F$7)/2-$F$9)/70,1.27)</f>
        <v>0</v>
      </c>
      <c r="J16" s="23" t="s">
        <v>604</v>
      </c>
      <c r="K16" s="66"/>
      <c r="L16" s="67"/>
      <c r="M16" s="24">
        <v>5</v>
      </c>
      <c r="N16" s="43">
        <v>207</v>
      </c>
      <c r="O16" s="42">
        <v>635</v>
      </c>
      <c r="P16" s="27">
        <f t="shared" ref="P16:P27" si="1">O16*POWER((($F$5+$F$7)/2-$F$9)/70,1.27)</f>
        <v>0</v>
      </c>
      <c r="R16" s="23" t="s">
        <v>605</v>
      </c>
      <c r="S16" s="66"/>
      <c r="T16" s="67"/>
      <c r="U16" s="24">
        <v>5</v>
      </c>
      <c r="V16" s="25">
        <v>207</v>
      </c>
      <c r="W16" s="28">
        <v>879</v>
      </c>
      <c r="X16" s="27">
        <f t="shared" ref="X16:X27" si="2">W16*POWER((($F$5+$F$7)/2-$F$9)/70,1.27)</f>
        <v>0</v>
      </c>
      <c r="Z16" s="23" t="s">
        <v>606</v>
      </c>
      <c r="AA16" s="66"/>
      <c r="AB16" s="67"/>
      <c r="AC16" s="24">
        <v>5</v>
      </c>
      <c r="AD16" s="25">
        <v>207</v>
      </c>
      <c r="AE16" s="28">
        <v>1098</v>
      </c>
      <c r="AF16" s="27">
        <f t="shared" ref="AF16:AF27" si="3">AE16*POWER((($F$5+$F$7)/2-$F$9)/70,1.31)</f>
        <v>0</v>
      </c>
      <c r="AH16" s="23" t="s">
        <v>607</v>
      </c>
      <c r="AI16" s="66"/>
      <c r="AJ16" s="67"/>
      <c r="AK16" s="24">
        <v>5</v>
      </c>
      <c r="AL16" s="25">
        <v>207</v>
      </c>
      <c r="AM16" s="28">
        <v>1362</v>
      </c>
      <c r="AN16" s="27">
        <f t="shared" ref="AN16:AN27" si="4">AM16*POWER((($F$5+$F$7)/2-$F$9)/70,1.36)</f>
        <v>0</v>
      </c>
    </row>
    <row r="17" spans="2:40" x14ac:dyDescent="0.25">
      <c r="B17" s="23" t="s">
        <v>608</v>
      </c>
      <c r="C17" s="66"/>
      <c r="D17" s="67"/>
      <c r="E17" s="24">
        <v>6</v>
      </c>
      <c r="F17" s="25">
        <v>248</v>
      </c>
      <c r="G17" s="42">
        <v>389</v>
      </c>
      <c r="H17" s="27">
        <f t="shared" si="0"/>
        <v>0</v>
      </c>
      <c r="J17" s="23" t="s">
        <v>609</v>
      </c>
      <c r="K17" s="66"/>
      <c r="L17" s="67"/>
      <c r="M17" s="24">
        <v>6</v>
      </c>
      <c r="N17" s="43">
        <v>248</v>
      </c>
      <c r="O17" s="42">
        <v>762</v>
      </c>
      <c r="P17" s="27">
        <f t="shared" si="1"/>
        <v>0</v>
      </c>
      <c r="R17" s="23" t="s">
        <v>610</v>
      </c>
      <c r="S17" s="66"/>
      <c r="T17" s="67"/>
      <c r="U17" s="24">
        <v>6</v>
      </c>
      <c r="V17" s="25">
        <v>248</v>
      </c>
      <c r="W17" s="28">
        <v>1054.8000000000002</v>
      </c>
      <c r="X17" s="27">
        <f t="shared" si="2"/>
        <v>0</v>
      </c>
      <c r="Z17" s="23" t="s">
        <v>611</v>
      </c>
      <c r="AA17" s="66"/>
      <c r="AB17" s="67"/>
      <c r="AC17" s="24">
        <v>6</v>
      </c>
      <c r="AD17" s="25">
        <v>248</v>
      </c>
      <c r="AE17" s="28">
        <v>1317.6</v>
      </c>
      <c r="AF17" s="27">
        <f t="shared" si="3"/>
        <v>0</v>
      </c>
      <c r="AH17" s="23" t="s">
        <v>612</v>
      </c>
      <c r="AI17" s="66"/>
      <c r="AJ17" s="67"/>
      <c r="AK17" s="24">
        <v>6</v>
      </c>
      <c r="AL17" s="25">
        <v>248</v>
      </c>
      <c r="AM17" s="28">
        <v>1634.3999999999999</v>
      </c>
      <c r="AN17" s="27">
        <f t="shared" si="4"/>
        <v>0</v>
      </c>
    </row>
    <row r="18" spans="2:40" x14ac:dyDescent="0.25">
      <c r="B18" s="23" t="s">
        <v>613</v>
      </c>
      <c r="C18" s="66"/>
      <c r="D18" s="67"/>
      <c r="E18" s="24">
        <v>7</v>
      </c>
      <c r="F18" s="25">
        <v>289</v>
      </c>
      <c r="G18" s="42">
        <v>454</v>
      </c>
      <c r="H18" s="27">
        <f t="shared" si="0"/>
        <v>0</v>
      </c>
      <c r="J18" s="23" t="s">
        <v>614</v>
      </c>
      <c r="K18" s="66"/>
      <c r="L18" s="67"/>
      <c r="M18" s="24">
        <v>7</v>
      </c>
      <c r="N18" s="43">
        <v>289</v>
      </c>
      <c r="O18" s="42">
        <v>889</v>
      </c>
      <c r="P18" s="27">
        <f t="shared" si="1"/>
        <v>0</v>
      </c>
      <c r="R18" s="23" t="s">
        <v>615</v>
      </c>
      <c r="S18" s="66"/>
      <c r="T18" s="67"/>
      <c r="U18" s="24">
        <v>7</v>
      </c>
      <c r="V18" s="25">
        <v>289</v>
      </c>
      <c r="W18" s="28">
        <v>1230.6000000000001</v>
      </c>
      <c r="X18" s="27">
        <f t="shared" si="2"/>
        <v>0</v>
      </c>
      <c r="Z18" s="23" t="s">
        <v>616</v>
      </c>
      <c r="AA18" s="66"/>
      <c r="AB18" s="67"/>
      <c r="AC18" s="24">
        <v>7</v>
      </c>
      <c r="AD18" s="25">
        <v>289</v>
      </c>
      <c r="AE18" s="28">
        <v>1537.2</v>
      </c>
      <c r="AF18" s="27">
        <f t="shared" si="3"/>
        <v>0</v>
      </c>
      <c r="AH18" s="23" t="s">
        <v>617</v>
      </c>
      <c r="AI18" s="66"/>
      <c r="AJ18" s="67"/>
      <c r="AK18" s="24">
        <v>7</v>
      </c>
      <c r="AL18" s="25">
        <v>289</v>
      </c>
      <c r="AM18" s="28">
        <v>1906.7999999999997</v>
      </c>
      <c r="AN18" s="27">
        <f t="shared" si="4"/>
        <v>0</v>
      </c>
    </row>
    <row r="19" spans="2:40" ht="15.75" x14ac:dyDescent="0.25">
      <c r="B19" s="23" t="s">
        <v>618</v>
      </c>
      <c r="C19" s="66"/>
      <c r="D19" s="67"/>
      <c r="E19" s="24">
        <v>8</v>
      </c>
      <c r="F19" s="25">
        <v>330</v>
      </c>
      <c r="G19" s="42">
        <v>518</v>
      </c>
      <c r="H19" s="27">
        <f t="shared" si="0"/>
        <v>0</v>
      </c>
      <c r="I19" s="29"/>
      <c r="J19" s="23" t="s">
        <v>619</v>
      </c>
      <c r="K19" s="66"/>
      <c r="L19" s="67"/>
      <c r="M19" s="24">
        <v>8</v>
      </c>
      <c r="N19" s="43">
        <v>330</v>
      </c>
      <c r="O19" s="42">
        <v>1016</v>
      </c>
      <c r="P19" s="27">
        <f t="shared" si="1"/>
        <v>0</v>
      </c>
      <c r="R19" s="23" t="s">
        <v>620</v>
      </c>
      <c r="S19" s="66"/>
      <c r="T19" s="67"/>
      <c r="U19" s="24">
        <v>8</v>
      </c>
      <c r="V19" s="25">
        <v>330</v>
      </c>
      <c r="W19" s="28">
        <v>1406.4</v>
      </c>
      <c r="X19" s="27">
        <f t="shared" si="2"/>
        <v>0</v>
      </c>
      <c r="Z19" s="23" t="s">
        <v>621</v>
      </c>
      <c r="AA19" s="66"/>
      <c r="AB19" s="67"/>
      <c r="AC19" s="24">
        <v>8</v>
      </c>
      <c r="AD19" s="25">
        <v>330</v>
      </c>
      <c r="AE19" s="28">
        <v>1756.8</v>
      </c>
      <c r="AF19" s="27">
        <f t="shared" si="3"/>
        <v>0</v>
      </c>
      <c r="AH19" s="23" t="s">
        <v>622</v>
      </c>
      <c r="AI19" s="66"/>
      <c r="AJ19" s="67"/>
      <c r="AK19" s="24">
        <v>8</v>
      </c>
      <c r="AL19" s="25">
        <v>330</v>
      </c>
      <c r="AM19" s="28">
        <v>2179.1999999999998</v>
      </c>
      <c r="AN19" s="27">
        <f t="shared" si="4"/>
        <v>0</v>
      </c>
    </row>
    <row r="20" spans="2:40" x14ac:dyDescent="0.25">
      <c r="B20" s="23" t="s">
        <v>623</v>
      </c>
      <c r="C20" s="66"/>
      <c r="D20" s="67"/>
      <c r="E20" s="24">
        <v>9</v>
      </c>
      <c r="F20" s="25">
        <v>371</v>
      </c>
      <c r="G20" s="42">
        <v>583</v>
      </c>
      <c r="H20" s="27">
        <f t="shared" si="0"/>
        <v>0</v>
      </c>
      <c r="J20" s="23" t="s">
        <v>624</v>
      </c>
      <c r="K20" s="66"/>
      <c r="L20" s="67"/>
      <c r="M20" s="24">
        <v>9</v>
      </c>
      <c r="N20" s="43">
        <v>371</v>
      </c>
      <c r="O20" s="42">
        <v>1143</v>
      </c>
      <c r="P20" s="27">
        <f t="shared" si="1"/>
        <v>0</v>
      </c>
      <c r="R20" s="23" t="s">
        <v>625</v>
      </c>
      <c r="S20" s="66"/>
      <c r="T20" s="67"/>
      <c r="U20" s="24">
        <v>9</v>
      </c>
      <c r="V20" s="25">
        <v>371</v>
      </c>
      <c r="W20" s="28">
        <v>1582.2</v>
      </c>
      <c r="X20" s="27">
        <f t="shared" si="2"/>
        <v>0</v>
      </c>
      <c r="Z20" s="23" t="s">
        <v>626</v>
      </c>
      <c r="AA20" s="66"/>
      <c r="AB20" s="67"/>
      <c r="AC20" s="24">
        <v>9</v>
      </c>
      <c r="AD20" s="25">
        <v>371</v>
      </c>
      <c r="AE20" s="28">
        <v>1976.3999999999999</v>
      </c>
      <c r="AF20" s="27">
        <f t="shared" si="3"/>
        <v>0</v>
      </c>
      <c r="AH20" s="23" t="s">
        <v>627</v>
      </c>
      <c r="AI20" s="66"/>
      <c r="AJ20" s="67"/>
      <c r="AK20" s="24">
        <v>9</v>
      </c>
      <c r="AL20" s="25">
        <v>371</v>
      </c>
      <c r="AM20" s="28">
        <v>2451.6</v>
      </c>
      <c r="AN20" s="27">
        <f t="shared" si="4"/>
        <v>0</v>
      </c>
    </row>
    <row r="21" spans="2:40" x14ac:dyDescent="0.25">
      <c r="B21" s="23" t="s">
        <v>628</v>
      </c>
      <c r="C21" s="66"/>
      <c r="D21" s="67"/>
      <c r="E21" s="24">
        <v>10</v>
      </c>
      <c r="F21" s="25">
        <v>412</v>
      </c>
      <c r="G21" s="42">
        <v>648</v>
      </c>
      <c r="H21" s="27">
        <f t="shared" si="0"/>
        <v>0</v>
      </c>
      <c r="J21" s="23" t="s">
        <v>629</v>
      </c>
      <c r="K21" s="66"/>
      <c r="L21" s="67"/>
      <c r="M21" s="24">
        <v>10</v>
      </c>
      <c r="N21" s="43">
        <v>412</v>
      </c>
      <c r="O21" s="42">
        <v>1270</v>
      </c>
      <c r="P21" s="27">
        <f t="shared" si="1"/>
        <v>0</v>
      </c>
      <c r="R21" s="23" t="s">
        <v>630</v>
      </c>
      <c r="S21" s="66"/>
      <c r="T21" s="67"/>
      <c r="U21" s="24">
        <v>10</v>
      </c>
      <c r="V21" s="25">
        <v>412</v>
      </c>
      <c r="W21" s="28">
        <v>1758</v>
      </c>
      <c r="X21" s="27">
        <f t="shared" si="2"/>
        <v>0</v>
      </c>
      <c r="Z21" s="23" t="s">
        <v>631</v>
      </c>
      <c r="AA21" s="66"/>
      <c r="AB21" s="67"/>
      <c r="AC21" s="24">
        <v>10</v>
      </c>
      <c r="AD21" s="25">
        <v>412</v>
      </c>
      <c r="AE21" s="28">
        <v>2196</v>
      </c>
      <c r="AF21" s="27">
        <f t="shared" si="3"/>
        <v>0</v>
      </c>
      <c r="AH21" s="23" t="s">
        <v>632</v>
      </c>
      <c r="AI21" s="66"/>
      <c r="AJ21" s="67"/>
      <c r="AK21" s="24">
        <v>10</v>
      </c>
      <c r="AL21" s="25">
        <v>412</v>
      </c>
      <c r="AM21" s="28">
        <v>2724</v>
      </c>
      <c r="AN21" s="27">
        <f t="shared" si="4"/>
        <v>0</v>
      </c>
    </row>
    <row r="22" spans="2:40" x14ac:dyDescent="0.25">
      <c r="B22" s="23" t="s">
        <v>633</v>
      </c>
      <c r="C22" s="66"/>
      <c r="D22" s="67"/>
      <c r="E22" s="24">
        <v>11</v>
      </c>
      <c r="F22" s="25">
        <v>453</v>
      </c>
      <c r="G22" s="42">
        <v>713</v>
      </c>
      <c r="H22" s="27">
        <f t="shared" si="0"/>
        <v>0</v>
      </c>
      <c r="J22" s="23" t="s">
        <v>634</v>
      </c>
      <c r="K22" s="66"/>
      <c r="L22" s="67"/>
      <c r="M22" s="24">
        <v>11</v>
      </c>
      <c r="N22" s="43">
        <v>453</v>
      </c>
      <c r="O22" s="42">
        <v>1397</v>
      </c>
      <c r="P22" s="27">
        <f t="shared" si="1"/>
        <v>0</v>
      </c>
      <c r="R22" s="23" t="s">
        <v>635</v>
      </c>
      <c r="S22" s="66"/>
      <c r="T22" s="67"/>
      <c r="U22" s="24">
        <v>11</v>
      </c>
      <c r="V22" s="25">
        <v>453</v>
      </c>
      <c r="W22" s="28">
        <v>1933.8000000000002</v>
      </c>
      <c r="X22" s="27">
        <f t="shared" si="2"/>
        <v>0</v>
      </c>
      <c r="Z22" s="23" t="s">
        <v>636</v>
      </c>
      <c r="AA22" s="66"/>
      <c r="AB22" s="67"/>
      <c r="AC22" s="24">
        <v>11</v>
      </c>
      <c r="AD22" s="25">
        <v>453</v>
      </c>
      <c r="AE22" s="28">
        <v>2415.6</v>
      </c>
      <c r="AF22" s="27">
        <f t="shared" si="3"/>
        <v>0</v>
      </c>
      <c r="AH22" s="23" t="s">
        <v>637</v>
      </c>
      <c r="AI22" s="66"/>
      <c r="AJ22" s="67"/>
      <c r="AK22" s="24">
        <v>11</v>
      </c>
      <c r="AL22" s="25">
        <v>453</v>
      </c>
      <c r="AM22" s="28">
        <v>2996.3999999999996</v>
      </c>
      <c r="AN22" s="27">
        <f t="shared" si="4"/>
        <v>0</v>
      </c>
    </row>
    <row r="23" spans="2:40" x14ac:dyDescent="0.25">
      <c r="B23" s="23" t="s">
        <v>638</v>
      </c>
      <c r="C23" s="66"/>
      <c r="D23" s="67"/>
      <c r="E23" s="24">
        <v>12</v>
      </c>
      <c r="F23" s="25">
        <v>494</v>
      </c>
      <c r="G23" s="42">
        <v>778</v>
      </c>
      <c r="H23" s="27">
        <f t="shared" si="0"/>
        <v>0</v>
      </c>
      <c r="J23" s="23" t="s">
        <v>639</v>
      </c>
      <c r="K23" s="66"/>
      <c r="L23" s="67"/>
      <c r="M23" s="24">
        <v>12</v>
      </c>
      <c r="N23" s="43">
        <v>494</v>
      </c>
      <c r="O23" s="42">
        <v>1524</v>
      </c>
      <c r="P23" s="27">
        <f t="shared" si="1"/>
        <v>0</v>
      </c>
      <c r="R23" s="23" t="s">
        <v>640</v>
      </c>
      <c r="S23" s="66"/>
      <c r="T23" s="67"/>
      <c r="U23" s="24">
        <v>12</v>
      </c>
      <c r="V23" s="25">
        <v>494</v>
      </c>
      <c r="W23" s="28">
        <v>2109.6000000000004</v>
      </c>
      <c r="X23" s="27">
        <f t="shared" si="2"/>
        <v>0</v>
      </c>
      <c r="Z23" s="23" t="s">
        <v>641</v>
      </c>
      <c r="AA23" s="66"/>
      <c r="AB23" s="67"/>
      <c r="AC23" s="24">
        <v>12</v>
      </c>
      <c r="AD23" s="25">
        <v>494</v>
      </c>
      <c r="AE23" s="28">
        <v>2635.2</v>
      </c>
      <c r="AF23" s="27">
        <f t="shared" si="3"/>
        <v>0</v>
      </c>
      <c r="AH23" s="23" t="s">
        <v>642</v>
      </c>
      <c r="AI23" s="66"/>
      <c r="AJ23" s="67"/>
      <c r="AK23" s="24">
        <v>12</v>
      </c>
      <c r="AL23" s="25">
        <v>494</v>
      </c>
      <c r="AM23" s="28">
        <v>3268.7999999999997</v>
      </c>
      <c r="AN23" s="27">
        <f t="shared" si="4"/>
        <v>0</v>
      </c>
    </row>
    <row r="24" spans="2:40" x14ac:dyDescent="0.25">
      <c r="B24" s="23" t="s">
        <v>643</v>
      </c>
      <c r="C24" s="66"/>
      <c r="D24" s="67"/>
      <c r="E24" s="24">
        <v>13</v>
      </c>
      <c r="F24" s="25">
        <v>535</v>
      </c>
      <c r="G24" s="42">
        <v>842</v>
      </c>
      <c r="H24" s="27">
        <f t="shared" si="0"/>
        <v>0</v>
      </c>
      <c r="J24" s="23" t="s">
        <v>644</v>
      </c>
      <c r="K24" s="66"/>
      <c r="L24" s="67"/>
      <c r="M24" s="24">
        <v>13</v>
      </c>
      <c r="N24" s="43">
        <v>535</v>
      </c>
      <c r="O24" s="42">
        <v>1651</v>
      </c>
      <c r="P24" s="27">
        <f t="shared" si="1"/>
        <v>0</v>
      </c>
      <c r="R24" s="23" t="s">
        <v>645</v>
      </c>
      <c r="S24" s="66"/>
      <c r="T24" s="67"/>
      <c r="U24" s="24">
        <v>13</v>
      </c>
      <c r="V24" s="25">
        <v>535</v>
      </c>
      <c r="W24" s="28">
        <v>2285.4</v>
      </c>
      <c r="X24" s="27">
        <f t="shared" si="2"/>
        <v>0</v>
      </c>
      <c r="Z24" s="23" t="s">
        <v>646</v>
      </c>
      <c r="AA24" s="66"/>
      <c r="AB24" s="67"/>
      <c r="AC24" s="24">
        <v>13</v>
      </c>
      <c r="AD24" s="25">
        <v>535</v>
      </c>
      <c r="AE24" s="28">
        <v>2854.7999999999997</v>
      </c>
      <c r="AF24" s="27">
        <f t="shared" si="3"/>
        <v>0</v>
      </c>
      <c r="AH24" s="23" t="s">
        <v>647</v>
      </c>
      <c r="AI24" s="66"/>
      <c r="AJ24" s="67"/>
      <c r="AK24" s="24">
        <v>13</v>
      </c>
      <c r="AL24" s="25">
        <v>535</v>
      </c>
      <c r="AM24" s="28">
        <v>3541.2</v>
      </c>
      <c r="AN24" s="27">
        <f t="shared" si="4"/>
        <v>0</v>
      </c>
    </row>
    <row r="25" spans="2:40" x14ac:dyDescent="0.25">
      <c r="B25" s="23" t="s">
        <v>648</v>
      </c>
      <c r="C25" s="66"/>
      <c r="D25" s="67"/>
      <c r="E25" s="24">
        <v>14</v>
      </c>
      <c r="F25" s="25">
        <v>576</v>
      </c>
      <c r="G25" s="42">
        <v>907</v>
      </c>
      <c r="H25" s="27">
        <f t="shared" si="0"/>
        <v>0</v>
      </c>
      <c r="J25" s="23" t="s">
        <v>649</v>
      </c>
      <c r="K25" s="66"/>
      <c r="L25" s="67"/>
      <c r="M25" s="24">
        <v>14</v>
      </c>
      <c r="N25" s="43">
        <v>576</v>
      </c>
      <c r="O25" s="42">
        <v>1778</v>
      </c>
      <c r="P25" s="27">
        <f t="shared" si="1"/>
        <v>0</v>
      </c>
      <c r="R25" s="23" t="s">
        <v>650</v>
      </c>
      <c r="S25" s="66"/>
      <c r="T25" s="67"/>
      <c r="U25" s="24">
        <v>14</v>
      </c>
      <c r="V25" s="25">
        <v>576</v>
      </c>
      <c r="W25" s="28">
        <v>2461.2000000000003</v>
      </c>
      <c r="X25" s="27">
        <f t="shared" si="2"/>
        <v>0</v>
      </c>
      <c r="Z25" s="23" t="s">
        <v>651</v>
      </c>
      <c r="AA25" s="66"/>
      <c r="AB25" s="67"/>
      <c r="AC25" s="24">
        <v>14</v>
      </c>
      <c r="AD25" s="25">
        <v>576</v>
      </c>
      <c r="AE25" s="28">
        <v>3074.4</v>
      </c>
      <c r="AF25" s="27">
        <f t="shared" si="3"/>
        <v>0</v>
      </c>
      <c r="AH25" s="23" t="s">
        <v>652</v>
      </c>
      <c r="AI25" s="66"/>
      <c r="AJ25" s="67"/>
      <c r="AK25" s="24">
        <v>14</v>
      </c>
      <c r="AL25" s="25">
        <v>576</v>
      </c>
      <c r="AM25" s="28">
        <v>3813.5999999999995</v>
      </c>
      <c r="AN25" s="27">
        <f t="shared" si="4"/>
        <v>0</v>
      </c>
    </row>
    <row r="26" spans="2:40" x14ac:dyDescent="0.25">
      <c r="B26" s="23" t="s">
        <v>653</v>
      </c>
      <c r="C26" s="66"/>
      <c r="D26" s="67"/>
      <c r="E26" s="24">
        <v>15</v>
      </c>
      <c r="F26" s="25">
        <v>617</v>
      </c>
      <c r="G26" s="42">
        <v>972</v>
      </c>
      <c r="H26" s="27">
        <f t="shared" si="0"/>
        <v>0</v>
      </c>
      <c r="J26" s="23" t="s">
        <v>654</v>
      </c>
      <c r="K26" s="66"/>
      <c r="L26" s="67"/>
      <c r="M26" s="24">
        <v>15</v>
      </c>
      <c r="N26" s="43">
        <v>617</v>
      </c>
      <c r="O26" s="42">
        <v>1905</v>
      </c>
      <c r="P26" s="27">
        <f t="shared" si="1"/>
        <v>0</v>
      </c>
      <c r="R26" s="23" t="s">
        <v>655</v>
      </c>
      <c r="S26" s="66"/>
      <c r="T26" s="67"/>
      <c r="U26" s="24">
        <v>15</v>
      </c>
      <c r="V26" s="25">
        <v>617</v>
      </c>
      <c r="W26" s="28">
        <v>2637</v>
      </c>
      <c r="X26" s="27">
        <f t="shared" si="2"/>
        <v>0</v>
      </c>
      <c r="Z26" s="23" t="s">
        <v>656</v>
      </c>
      <c r="AA26" s="66"/>
      <c r="AB26" s="67"/>
      <c r="AC26" s="24">
        <v>15</v>
      </c>
      <c r="AD26" s="25">
        <v>617</v>
      </c>
      <c r="AE26" s="28">
        <v>3294</v>
      </c>
      <c r="AF26" s="27">
        <f t="shared" si="3"/>
        <v>0</v>
      </c>
      <c r="AH26" s="23" t="s">
        <v>657</v>
      </c>
      <c r="AI26" s="66"/>
      <c r="AJ26" s="67"/>
      <c r="AK26" s="24">
        <v>15</v>
      </c>
      <c r="AL26" s="25">
        <v>617</v>
      </c>
      <c r="AM26" s="28">
        <v>4085.9999999999995</v>
      </c>
      <c r="AN26" s="27">
        <f t="shared" si="4"/>
        <v>0</v>
      </c>
    </row>
    <row r="27" spans="2:40" x14ac:dyDescent="0.25">
      <c r="B27" s="23" t="s">
        <v>658</v>
      </c>
      <c r="C27" s="66"/>
      <c r="D27" s="67"/>
      <c r="E27" s="25">
        <v>16</v>
      </c>
      <c r="F27" s="25">
        <v>658</v>
      </c>
      <c r="G27" s="42">
        <v>1037</v>
      </c>
      <c r="H27" s="27">
        <f t="shared" si="0"/>
        <v>0</v>
      </c>
      <c r="J27" s="23" t="s">
        <v>659</v>
      </c>
      <c r="K27" s="66"/>
      <c r="L27" s="67"/>
      <c r="M27" s="25">
        <v>16</v>
      </c>
      <c r="N27" s="43">
        <v>658</v>
      </c>
      <c r="O27" s="42">
        <v>2032</v>
      </c>
      <c r="P27" s="27">
        <f t="shared" si="1"/>
        <v>0</v>
      </c>
      <c r="R27" s="23" t="s">
        <v>660</v>
      </c>
      <c r="S27" s="66"/>
      <c r="T27" s="67"/>
      <c r="U27" s="25">
        <v>16</v>
      </c>
      <c r="V27" s="25">
        <v>658</v>
      </c>
      <c r="W27" s="28">
        <v>2812.8</v>
      </c>
      <c r="X27" s="27">
        <f t="shared" si="2"/>
        <v>0</v>
      </c>
      <c r="Z27" s="23" t="s">
        <v>661</v>
      </c>
      <c r="AA27" s="66"/>
      <c r="AB27" s="67"/>
      <c r="AC27" s="25">
        <v>16</v>
      </c>
      <c r="AD27" s="25">
        <v>658</v>
      </c>
      <c r="AE27" s="28">
        <v>3513.6</v>
      </c>
      <c r="AF27" s="27">
        <f t="shared" si="3"/>
        <v>0</v>
      </c>
      <c r="AH27" s="23" t="s">
        <v>662</v>
      </c>
      <c r="AI27" s="66"/>
      <c r="AJ27" s="67"/>
      <c r="AK27" s="25">
        <v>16</v>
      </c>
      <c r="AL27" s="25">
        <v>658</v>
      </c>
      <c r="AM27" s="28">
        <v>4358.3999999999996</v>
      </c>
      <c r="AN27" s="27">
        <f t="shared" si="4"/>
        <v>0</v>
      </c>
    </row>
  </sheetData>
  <mergeCells count="50">
    <mergeCell ref="AH12:AN12"/>
    <mergeCell ref="B13:B14"/>
    <mergeCell ref="C13:C14"/>
    <mergeCell ref="D13:D14"/>
    <mergeCell ref="E13:E14"/>
    <mergeCell ref="F13:F14"/>
    <mergeCell ref="M13:M14"/>
    <mergeCell ref="B12:H12"/>
    <mergeCell ref="J12:P12"/>
    <mergeCell ref="R12:X12"/>
    <mergeCell ref="Z12:AF12"/>
    <mergeCell ref="G13:G14"/>
    <mergeCell ref="H13:H14"/>
    <mergeCell ref="J13:J14"/>
    <mergeCell ref="K13:K14"/>
    <mergeCell ref="L13:L14"/>
    <mergeCell ref="AA13:AA14"/>
    <mergeCell ref="N13:N14"/>
    <mergeCell ref="O13:O14"/>
    <mergeCell ref="P13:P14"/>
    <mergeCell ref="R13:R14"/>
    <mergeCell ref="S13:S14"/>
    <mergeCell ref="T13:T14"/>
    <mergeCell ref="U13:U14"/>
    <mergeCell ref="V13:V14"/>
    <mergeCell ref="W13:W14"/>
    <mergeCell ref="X13:X14"/>
    <mergeCell ref="Z13:Z14"/>
    <mergeCell ref="AN13:AN14"/>
    <mergeCell ref="AB13:AB14"/>
    <mergeCell ref="AC13:AC14"/>
    <mergeCell ref="AD13:AD14"/>
    <mergeCell ref="AE13:AE14"/>
    <mergeCell ref="AF13:AF14"/>
    <mergeCell ref="AH13:AH14"/>
    <mergeCell ref="AI13:AI14"/>
    <mergeCell ref="AJ13:AJ14"/>
    <mergeCell ref="AK13:AK14"/>
    <mergeCell ref="AL13:AL14"/>
    <mergeCell ref="AM13:AM14"/>
    <mergeCell ref="AA15:AA27"/>
    <mergeCell ref="AB15:AB27"/>
    <mergeCell ref="AI15:AI27"/>
    <mergeCell ref="AJ15:AJ27"/>
    <mergeCell ref="C15:C27"/>
    <mergeCell ref="D15:D27"/>
    <mergeCell ref="K15:K27"/>
    <mergeCell ref="L15:L27"/>
    <mergeCell ref="S15:S27"/>
    <mergeCell ref="T15:T2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F1FF5-BE42-4E67-A9B1-6B3DCD305F93}">
  <dimension ref="B3:AN27"/>
  <sheetViews>
    <sheetView workbookViewId="0">
      <selection activeCell="H20" sqref="H20"/>
    </sheetView>
  </sheetViews>
  <sheetFormatPr defaultRowHeight="15" x14ac:dyDescent="0.25"/>
  <cols>
    <col min="1" max="1" width="4.85546875" customWidth="1"/>
    <col min="2" max="2" width="16.85546875" customWidth="1"/>
    <col min="3" max="3" width="12.28515625" customWidth="1"/>
    <col min="4" max="4" width="9.85546875" customWidth="1"/>
    <col min="6" max="6" width="8.140625" customWidth="1"/>
    <col min="7" max="7" width="18.5703125" customWidth="1"/>
    <col min="8" max="8" width="17.85546875" customWidth="1"/>
    <col min="9" max="9" width="4.5703125" customWidth="1"/>
    <col min="10" max="10" width="16.85546875" customWidth="1"/>
    <col min="11" max="11" width="12.42578125" customWidth="1"/>
    <col min="12" max="12" width="10.42578125" customWidth="1"/>
    <col min="14" max="14" width="8.140625" customWidth="1"/>
    <col min="15" max="15" width="18.7109375" customWidth="1"/>
    <col min="16" max="16" width="18.5703125" customWidth="1"/>
    <col min="17" max="17" width="4.42578125" customWidth="1"/>
    <col min="18" max="18" width="16.85546875" customWidth="1"/>
    <col min="19" max="19" width="12.42578125" customWidth="1"/>
    <col min="20" max="20" width="9.85546875" customWidth="1"/>
    <col min="22" max="22" width="8.140625" customWidth="1"/>
    <col min="23" max="23" width="18.85546875" customWidth="1"/>
    <col min="24" max="24" width="18.5703125" customWidth="1"/>
    <col min="25" max="25" width="4.85546875" customWidth="1"/>
    <col min="26" max="26" width="16.85546875" customWidth="1"/>
    <col min="27" max="27" width="12.42578125" customWidth="1"/>
    <col min="28" max="28" width="10.42578125" customWidth="1"/>
    <col min="30" max="30" width="8.140625" customWidth="1"/>
    <col min="31" max="31" width="18.7109375" customWidth="1"/>
    <col min="32" max="32" width="18.5703125" customWidth="1"/>
    <col min="33" max="33" width="4.28515625" customWidth="1"/>
    <col min="34" max="34" width="16.85546875" customWidth="1"/>
    <col min="35" max="35" width="12.42578125" customWidth="1"/>
    <col min="36" max="36" width="9.85546875" customWidth="1"/>
    <col min="38" max="38" width="8.140625" customWidth="1"/>
    <col min="39" max="39" width="18.85546875" customWidth="1"/>
    <col min="40" max="40" width="18.5703125" customWidth="1"/>
  </cols>
  <sheetData>
    <row r="3" spans="2:40" ht="15.75" x14ac:dyDescent="0.25">
      <c r="B3" s="1"/>
      <c r="C3" s="2" t="s">
        <v>0</v>
      </c>
      <c r="D3" s="2"/>
      <c r="E3" s="3"/>
      <c r="F3" s="3"/>
      <c r="G3" s="4"/>
    </row>
    <row r="4" spans="2:40" ht="16.5" thickBot="1" x14ac:dyDescent="0.3">
      <c r="B4" s="5"/>
      <c r="C4" s="6"/>
      <c r="D4" s="6"/>
      <c r="E4" s="6"/>
      <c r="F4" s="6"/>
      <c r="G4" s="7"/>
    </row>
    <row r="5" spans="2:40" ht="16.5" thickBot="1" x14ac:dyDescent="0.3">
      <c r="B5" s="5" t="s">
        <v>1</v>
      </c>
      <c r="C5" s="6"/>
      <c r="D5" s="6"/>
      <c r="E5" s="6"/>
      <c r="F5" s="8"/>
      <c r="G5" s="7"/>
      <c r="K5" s="9" t="s">
        <v>2</v>
      </c>
    </row>
    <row r="6" spans="2:40" ht="16.5" thickBot="1" x14ac:dyDescent="0.3">
      <c r="B6" s="5"/>
      <c r="C6" s="6"/>
      <c r="D6" s="6"/>
      <c r="E6" s="6"/>
      <c r="F6" s="10"/>
      <c r="G6" s="7"/>
    </row>
    <row r="7" spans="2:40" ht="16.5" thickBot="1" x14ac:dyDescent="0.3">
      <c r="B7" s="5" t="s">
        <v>3</v>
      </c>
      <c r="C7" s="6"/>
      <c r="D7" s="6"/>
      <c r="E7" s="6"/>
      <c r="F7" s="8"/>
      <c r="G7" s="7"/>
      <c r="K7" t="s">
        <v>4</v>
      </c>
      <c r="M7" s="11">
        <f>(F5+F7)/2-F9</f>
        <v>0</v>
      </c>
    </row>
    <row r="8" spans="2:40" ht="16.5" thickBot="1" x14ac:dyDescent="0.3">
      <c r="B8" s="5"/>
      <c r="C8" s="6"/>
      <c r="D8" s="6"/>
      <c r="E8" s="6"/>
      <c r="F8" s="10"/>
      <c r="G8" s="7"/>
    </row>
    <row r="9" spans="2:40" ht="16.5" thickBot="1" x14ac:dyDescent="0.3">
      <c r="B9" s="5" t="s">
        <v>5</v>
      </c>
      <c r="C9" s="6"/>
      <c r="D9" s="6"/>
      <c r="E9" s="6"/>
      <c r="F9" s="8"/>
      <c r="G9" s="7"/>
    </row>
    <row r="10" spans="2:40" ht="15.75" x14ac:dyDescent="0.25">
      <c r="B10" s="12"/>
      <c r="C10" s="13"/>
      <c r="D10" s="13"/>
      <c r="E10" s="13"/>
      <c r="F10" s="14"/>
      <c r="G10" s="15"/>
    </row>
    <row r="11" spans="2:40" ht="15.75" x14ac:dyDescent="0.25">
      <c r="B11" s="6"/>
      <c r="C11" s="6"/>
      <c r="D11" s="6"/>
      <c r="E11" s="6"/>
      <c r="F11" s="10"/>
      <c r="G11" s="6"/>
    </row>
    <row r="12" spans="2:40" ht="18.75" x14ac:dyDescent="0.25">
      <c r="B12" s="63" t="s">
        <v>663</v>
      </c>
      <c r="C12" s="63"/>
      <c r="D12" s="63"/>
      <c r="E12" s="63"/>
      <c r="F12" s="63"/>
      <c r="G12" s="63"/>
      <c r="H12" s="63"/>
      <c r="J12" s="63" t="s">
        <v>664</v>
      </c>
      <c r="K12" s="63"/>
      <c r="L12" s="63"/>
      <c r="M12" s="63"/>
      <c r="N12" s="63"/>
      <c r="O12" s="63"/>
      <c r="P12" s="63"/>
      <c r="R12" s="63" t="s">
        <v>665</v>
      </c>
      <c r="S12" s="63"/>
      <c r="T12" s="63"/>
      <c r="U12" s="63"/>
      <c r="V12" s="63"/>
      <c r="W12" s="63"/>
      <c r="X12" s="63"/>
      <c r="Z12" s="63" t="s">
        <v>666</v>
      </c>
      <c r="AA12" s="63"/>
      <c r="AB12" s="63"/>
      <c r="AC12" s="63"/>
      <c r="AD12" s="63"/>
      <c r="AE12" s="63"/>
      <c r="AF12" s="63"/>
      <c r="AH12" s="63" t="s">
        <v>667</v>
      </c>
      <c r="AI12" s="63"/>
      <c r="AJ12" s="63"/>
      <c r="AK12" s="63"/>
      <c r="AL12" s="63"/>
      <c r="AM12" s="63"/>
      <c r="AN12" s="63"/>
    </row>
    <row r="13" spans="2:40" ht="15" customHeight="1" x14ac:dyDescent="0.25">
      <c r="B13" s="61" t="s">
        <v>11</v>
      </c>
      <c r="C13" s="56" t="s">
        <v>12</v>
      </c>
      <c r="D13" s="56" t="s">
        <v>13</v>
      </c>
      <c r="E13" s="56" t="s">
        <v>14</v>
      </c>
      <c r="F13" s="58" t="s">
        <v>15</v>
      </c>
      <c r="G13" s="59" t="s">
        <v>16</v>
      </c>
      <c r="H13" s="59" t="s">
        <v>17</v>
      </c>
      <c r="J13" s="61" t="s">
        <v>11</v>
      </c>
      <c r="K13" s="56" t="s">
        <v>12</v>
      </c>
      <c r="L13" s="56" t="s">
        <v>13</v>
      </c>
      <c r="M13" s="56" t="s">
        <v>14</v>
      </c>
      <c r="N13" s="58" t="s">
        <v>15</v>
      </c>
      <c r="O13" s="59" t="s">
        <v>16</v>
      </c>
      <c r="P13" s="59" t="s">
        <v>17</v>
      </c>
      <c r="R13" s="61" t="s">
        <v>11</v>
      </c>
      <c r="S13" s="56" t="s">
        <v>12</v>
      </c>
      <c r="T13" s="56" t="s">
        <v>13</v>
      </c>
      <c r="U13" s="56" t="s">
        <v>14</v>
      </c>
      <c r="V13" s="58" t="s">
        <v>15</v>
      </c>
      <c r="W13" s="59" t="s">
        <v>16</v>
      </c>
      <c r="X13" s="59" t="s">
        <v>17</v>
      </c>
      <c r="Z13" s="61" t="s">
        <v>11</v>
      </c>
      <c r="AA13" s="56" t="s">
        <v>12</v>
      </c>
      <c r="AB13" s="56" t="s">
        <v>13</v>
      </c>
      <c r="AC13" s="56" t="s">
        <v>14</v>
      </c>
      <c r="AD13" s="58" t="s">
        <v>15</v>
      </c>
      <c r="AE13" s="59" t="s">
        <v>16</v>
      </c>
      <c r="AF13" s="59" t="s">
        <v>17</v>
      </c>
      <c r="AH13" s="61" t="s">
        <v>11</v>
      </c>
      <c r="AI13" s="56" t="s">
        <v>12</v>
      </c>
      <c r="AJ13" s="56" t="s">
        <v>13</v>
      </c>
      <c r="AK13" s="56" t="s">
        <v>14</v>
      </c>
      <c r="AL13" s="58" t="s">
        <v>15</v>
      </c>
      <c r="AM13" s="59" t="s">
        <v>16</v>
      </c>
      <c r="AN13" s="59" t="s">
        <v>17</v>
      </c>
    </row>
    <row r="14" spans="2:40" ht="15" customHeight="1" x14ac:dyDescent="0.25">
      <c r="B14" s="62"/>
      <c r="C14" s="57"/>
      <c r="D14" s="57"/>
      <c r="E14" s="57"/>
      <c r="F14" s="56"/>
      <c r="G14" s="60"/>
      <c r="H14" s="59"/>
      <c r="J14" s="62"/>
      <c r="K14" s="57"/>
      <c r="L14" s="57"/>
      <c r="M14" s="57"/>
      <c r="N14" s="56"/>
      <c r="O14" s="60"/>
      <c r="P14" s="59"/>
      <c r="R14" s="62"/>
      <c r="S14" s="57"/>
      <c r="T14" s="57"/>
      <c r="U14" s="57"/>
      <c r="V14" s="56"/>
      <c r="W14" s="60"/>
      <c r="X14" s="59"/>
      <c r="Z14" s="62"/>
      <c r="AA14" s="57"/>
      <c r="AB14" s="57"/>
      <c r="AC14" s="57"/>
      <c r="AD14" s="56"/>
      <c r="AE14" s="60"/>
      <c r="AF14" s="59"/>
      <c r="AH14" s="62"/>
      <c r="AI14" s="57"/>
      <c r="AJ14" s="57"/>
      <c r="AK14" s="57"/>
      <c r="AL14" s="56"/>
      <c r="AM14" s="60"/>
      <c r="AN14" s="59"/>
    </row>
    <row r="15" spans="2:40" ht="15" customHeight="1" x14ac:dyDescent="0.25">
      <c r="B15" s="23" t="s">
        <v>668</v>
      </c>
      <c r="C15" s="66">
        <v>1200</v>
      </c>
      <c r="D15" s="67" t="s">
        <v>20</v>
      </c>
      <c r="E15" s="24">
        <v>4</v>
      </c>
      <c r="F15" s="25">
        <v>166</v>
      </c>
      <c r="G15" s="42">
        <v>300</v>
      </c>
      <c r="H15" s="27">
        <f>G15*POWER((($F$5+$F$7)/2-$F$9)/70,1.27)</f>
        <v>0</v>
      </c>
      <c r="J15" s="23" t="s">
        <v>669</v>
      </c>
      <c r="K15" s="66">
        <v>1200</v>
      </c>
      <c r="L15" s="67" t="s">
        <v>22</v>
      </c>
      <c r="M15" s="24">
        <v>4</v>
      </c>
      <c r="N15" s="43">
        <v>166</v>
      </c>
      <c r="O15" s="42">
        <v>600</v>
      </c>
      <c r="P15" s="27">
        <f>O15*POWER((($F$5+$F$7)/2-$F$9)/70,1.27)</f>
        <v>0</v>
      </c>
      <c r="R15" s="23" t="s">
        <v>670</v>
      </c>
      <c r="S15" s="66">
        <v>1200</v>
      </c>
      <c r="T15" s="67" t="s">
        <v>24</v>
      </c>
      <c r="U15" s="24">
        <v>4</v>
      </c>
      <c r="V15" s="25">
        <v>166</v>
      </c>
      <c r="W15" s="44">
        <v>828</v>
      </c>
      <c r="X15" s="27">
        <f>W15*POWER((($F$5+$F$7)/2-$F$9)/70,1.29)</f>
        <v>0</v>
      </c>
      <c r="Z15" s="23" t="s">
        <v>671</v>
      </c>
      <c r="AA15" s="66">
        <v>1200</v>
      </c>
      <c r="AB15" s="67" t="s">
        <v>26</v>
      </c>
      <c r="AC15" s="24">
        <v>4</v>
      </c>
      <c r="AD15" s="25">
        <v>166</v>
      </c>
      <c r="AE15" s="28">
        <v>1035</v>
      </c>
      <c r="AF15" s="27">
        <f>AE15*POWER((($F$5+$F$7)/2-$F$9)/70,1.35)</f>
        <v>0</v>
      </c>
      <c r="AH15" s="23" t="s">
        <v>672</v>
      </c>
      <c r="AI15" s="50">
        <v>1200</v>
      </c>
      <c r="AJ15" s="53" t="s">
        <v>28</v>
      </c>
      <c r="AK15" s="24">
        <v>4</v>
      </c>
      <c r="AL15" s="25">
        <v>166</v>
      </c>
      <c r="AM15" s="28">
        <v>1279</v>
      </c>
      <c r="AN15" s="27">
        <f>AM15*POWER((($F$5+$F$7)/2-$F$9)/70,1.35)</f>
        <v>0</v>
      </c>
    </row>
    <row r="16" spans="2:40" x14ac:dyDescent="0.25">
      <c r="B16" s="23" t="s">
        <v>673</v>
      </c>
      <c r="C16" s="66"/>
      <c r="D16" s="67"/>
      <c r="E16" s="24">
        <v>5</v>
      </c>
      <c r="F16" s="25">
        <v>207</v>
      </c>
      <c r="G16" s="42">
        <v>376</v>
      </c>
      <c r="H16" s="27">
        <f t="shared" ref="H16:H27" si="0">G16*POWER((($F$5+$F$7)/2-$F$9)/70,1.27)</f>
        <v>0</v>
      </c>
      <c r="J16" s="23" t="s">
        <v>674</v>
      </c>
      <c r="K16" s="66"/>
      <c r="L16" s="67"/>
      <c r="M16" s="24">
        <v>5</v>
      </c>
      <c r="N16" s="43">
        <v>207</v>
      </c>
      <c r="O16" s="42">
        <v>750</v>
      </c>
      <c r="P16" s="27">
        <f t="shared" ref="P16:P27" si="1">O16*POWER((($F$5+$F$7)/2-$F$9)/70,1.27)</f>
        <v>0</v>
      </c>
      <c r="R16" s="23" t="s">
        <v>675</v>
      </c>
      <c r="S16" s="66"/>
      <c r="T16" s="67"/>
      <c r="U16" s="24">
        <v>5</v>
      </c>
      <c r="V16" s="25">
        <v>207</v>
      </c>
      <c r="W16" s="45">
        <v>1035</v>
      </c>
      <c r="X16" s="27">
        <f t="shared" ref="X16:X27" si="2">W16*POWER((($F$5+$F$7)/2-$F$9)/70,1.29)</f>
        <v>0</v>
      </c>
      <c r="Z16" s="23" t="s">
        <v>676</v>
      </c>
      <c r="AA16" s="66"/>
      <c r="AB16" s="67"/>
      <c r="AC16" s="24">
        <v>5</v>
      </c>
      <c r="AD16" s="25">
        <v>207</v>
      </c>
      <c r="AE16" s="28">
        <v>1294</v>
      </c>
      <c r="AF16" s="27">
        <f t="shared" ref="AF16:AF27" si="3">AE16*POWER((($F$5+$F$7)/2-$F$9)/70,1.35)</f>
        <v>0</v>
      </c>
      <c r="AH16" s="23" t="s">
        <v>677</v>
      </c>
      <c r="AI16" s="51"/>
      <c r="AJ16" s="54"/>
      <c r="AK16" s="24">
        <v>5</v>
      </c>
      <c r="AL16" s="25">
        <v>207</v>
      </c>
      <c r="AM16" s="28">
        <v>1599</v>
      </c>
      <c r="AN16" s="27">
        <f t="shared" ref="AN16:AN26" si="4">AM16*POWER((($F$5+$F$7)/2-$F$9)/70,1.35)</f>
        <v>0</v>
      </c>
    </row>
    <row r="17" spans="2:40" x14ac:dyDescent="0.25">
      <c r="B17" s="23" t="s">
        <v>678</v>
      </c>
      <c r="C17" s="66"/>
      <c r="D17" s="67"/>
      <c r="E17" s="24">
        <v>6</v>
      </c>
      <c r="F17" s="25">
        <v>248</v>
      </c>
      <c r="G17" s="42">
        <v>451</v>
      </c>
      <c r="H17" s="27">
        <f t="shared" si="0"/>
        <v>0</v>
      </c>
      <c r="J17" s="23" t="s">
        <v>679</v>
      </c>
      <c r="K17" s="66"/>
      <c r="L17" s="67"/>
      <c r="M17" s="24">
        <v>6</v>
      </c>
      <c r="N17" s="43">
        <v>248</v>
      </c>
      <c r="O17" s="42">
        <v>900</v>
      </c>
      <c r="P17" s="27">
        <f t="shared" si="1"/>
        <v>0</v>
      </c>
      <c r="R17" s="23" t="s">
        <v>680</v>
      </c>
      <c r="S17" s="66"/>
      <c r="T17" s="67"/>
      <c r="U17" s="24">
        <v>6</v>
      </c>
      <c r="V17" s="25">
        <v>248</v>
      </c>
      <c r="W17" s="45">
        <v>1242</v>
      </c>
      <c r="X17" s="27">
        <f t="shared" si="2"/>
        <v>0</v>
      </c>
      <c r="Z17" s="23" t="s">
        <v>681</v>
      </c>
      <c r="AA17" s="66"/>
      <c r="AB17" s="67"/>
      <c r="AC17" s="24">
        <v>6</v>
      </c>
      <c r="AD17" s="25">
        <v>248</v>
      </c>
      <c r="AE17" s="28">
        <v>1553</v>
      </c>
      <c r="AF17" s="27">
        <f t="shared" si="3"/>
        <v>0</v>
      </c>
      <c r="AH17" s="23" t="s">
        <v>682</v>
      </c>
      <c r="AI17" s="51"/>
      <c r="AJ17" s="54"/>
      <c r="AK17" s="24">
        <v>6</v>
      </c>
      <c r="AL17" s="25">
        <v>248</v>
      </c>
      <c r="AM17" s="28">
        <v>1919</v>
      </c>
      <c r="AN17" s="27">
        <f t="shared" si="4"/>
        <v>0</v>
      </c>
    </row>
    <row r="18" spans="2:40" x14ac:dyDescent="0.25">
      <c r="B18" s="23" t="s">
        <v>683</v>
      </c>
      <c r="C18" s="66"/>
      <c r="D18" s="67"/>
      <c r="E18" s="24">
        <v>7</v>
      </c>
      <c r="F18" s="25">
        <v>289</v>
      </c>
      <c r="G18" s="42">
        <v>526</v>
      </c>
      <c r="H18" s="27">
        <f t="shared" si="0"/>
        <v>0</v>
      </c>
      <c r="J18" s="23" t="s">
        <v>684</v>
      </c>
      <c r="K18" s="66"/>
      <c r="L18" s="67"/>
      <c r="M18" s="24">
        <v>7</v>
      </c>
      <c r="N18" s="43">
        <v>289</v>
      </c>
      <c r="O18" s="42">
        <v>1050</v>
      </c>
      <c r="P18" s="27">
        <f t="shared" si="1"/>
        <v>0</v>
      </c>
      <c r="R18" s="23" t="s">
        <v>685</v>
      </c>
      <c r="S18" s="66"/>
      <c r="T18" s="67"/>
      <c r="U18" s="24">
        <v>7</v>
      </c>
      <c r="V18" s="25">
        <v>289</v>
      </c>
      <c r="W18" s="45">
        <v>1449</v>
      </c>
      <c r="X18" s="27">
        <f t="shared" si="2"/>
        <v>0</v>
      </c>
      <c r="Z18" s="23" t="s">
        <v>686</v>
      </c>
      <c r="AA18" s="66"/>
      <c r="AB18" s="67"/>
      <c r="AC18" s="24">
        <v>7</v>
      </c>
      <c r="AD18" s="25">
        <v>289</v>
      </c>
      <c r="AE18" s="28">
        <v>1812</v>
      </c>
      <c r="AF18" s="27">
        <f t="shared" si="3"/>
        <v>0</v>
      </c>
      <c r="AH18" s="23" t="s">
        <v>687</v>
      </c>
      <c r="AI18" s="51"/>
      <c r="AJ18" s="54"/>
      <c r="AK18" s="24">
        <v>7</v>
      </c>
      <c r="AL18" s="25">
        <v>289</v>
      </c>
      <c r="AM18" s="28">
        <v>2239</v>
      </c>
      <c r="AN18" s="27">
        <f t="shared" si="4"/>
        <v>0</v>
      </c>
    </row>
    <row r="19" spans="2:40" ht="15.75" x14ac:dyDescent="0.25">
      <c r="B19" s="23" t="s">
        <v>688</v>
      </c>
      <c r="C19" s="66"/>
      <c r="D19" s="67"/>
      <c r="E19" s="24">
        <v>8</v>
      </c>
      <c r="F19" s="25">
        <v>330</v>
      </c>
      <c r="G19" s="42">
        <v>601</v>
      </c>
      <c r="H19" s="27">
        <f t="shared" si="0"/>
        <v>0</v>
      </c>
      <c r="I19" s="29"/>
      <c r="J19" s="23" t="s">
        <v>689</v>
      </c>
      <c r="K19" s="66"/>
      <c r="L19" s="67"/>
      <c r="M19" s="24">
        <v>8</v>
      </c>
      <c r="N19" s="43">
        <v>330</v>
      </c>
      <c r="O19" s="42">
        <v>1200</v>
      </c>
      <c r="P19" s="27">
        <f t="shared" si="1"/>
        <v>0</v>
      </c>
      <c r="R19" s="23" t="s">
        <v>690</v>
      </c>
      <c r="S19" s="66"/>
      <c r="T19" s="67"/>
      <c r="U19" s="24">
        <v>8</v>
      </c>
      <c r="V19" s="25">
        <v>330</v>
      </c>
      <c r="W19" s="45">
        <v>1656</v>
      </c>
      <c r="X19" s="27">
        <f t="shared" si="2"/>
        <v>0</v>
      </c>
      <c r="Z19" s="23" t="s">
        <v>691</v>
      </c>
      <c r="AA19" s="66"/>
      <c r="AB19" s="67"/>
      <c r="AC19" s="24">
        <v>8</v>
      </c>
      <c r="AD19" s="25">
        <v>330</v>
      </c>
      <c r="AE19" s="28">
        <v>2070</v>
      </c>
      <c r="AF19" s="27">
        <f t="shared" si="3"/>
        <v>0</v>
      </c>
      <c r="AH19" s="23" t="s">
        <v>692</v>
      </c>
      <c r="AI19" s="51"/>
      <c r="AJ19" s="54"/>
      <c r="AK19" s="24">
        <v>8</v>
      </c>
      <c r="AL19" s="25">
        <v>330</v>
      </c>
      <c r="AM19" s="28">
        <v>2558</v>
      </c>
      <c r="AN19" s="27">
        <f t="shared" si="4"/>
        <v>0</v>
      </c>
    </row>
    <row r="20" spans="2:40" x14ac:dyDescent="0.25">
      <c r="B20" s="23" t="s">
        <v>693</v>
      </c>
      <c r="C20" s="66"/>
      <c r="D20" s="67"/>
      <c r="E20" s="24">
        <v>9</v>
      </c>
      <c r="F20" s="25">
        <v>371</v>
      </c>
      <c r="G20" s="42">
        <v>676</v>
      </c>
      <c r="H20" s="27">
        <f t="shared" si="0"/>
        <v>0</v>
      </c>
      <c r="J20" s="23" t="s">
        <v>694</v>
      </c>
      <c r="K20" s="66"/>
      <c r="L20" s="67"/>
      <c r="M20" s="24">
        <v>9</v>
      </c>
      <c r="N20" s="43">
        <v>371</v>
      </c>
      <c r="O20" s="42">
        <v>1350</v>
      </c>
      <c r="P20" s="27">
        <f t="shared" si="1"/>
        <v>0</v>
      </c>
      <c r="R20" s="23" t="s">
        <v>695</v>
      </c>
      <c r="S20" s="66"/>
      <c r="T20" s="67"/>
      <c r="U20" s="24">
        <v>9</v>
      </c>
      <c r="V20" s="25">
        <v>371</v>
      </c>
      <c r="W20" s="46">
        <v>1863</v>
      </c>
      <c r="X20" s="27">
        <f t="shared" si="2"/>
        <v>0</v>
      </c>
      <c r="Z20" s="23" t="s">
        <v>696</v>
      </c>
      <c r="AA20" s="66"/>
      <c r="AB20" s="67"/>
      <c r="AC20" s="24">
        <v>9</v>
      </c>
      <c r="AD20" s="25">
        <v>371</v>
      </c>
      <c r="AE20" s="28">
        <v>2329</v>
      </c>
      <c r="AF20" s="27">
        <f t="shared" si="3"/>
        <v>0</v>
      </c>
      <c r="AH20" s="23" t="s">
        <v>697</v>
      </c>
      <c r="AI20" s="51"/>
      <c r="AJ20" s="54"/>
      <c r="AK20" s="24">
        <v>9</v>
      </c>
      <c r="AL20" s="25">
        <v>371</v>
      </c>
      <c r="AM20" s="28">
        <v>2878</v>
      </c>
      <c r="AN20" s="27">
        <f t="shared" si="4"/>
        <v>0</v>
      </c>
    </row>
    <row r="21" spans="2:40" x14ac:dyDescent="0.25">
      <c r="B21" s="23" t="s">
        <v>698</v>
      </c>
      <c r="C21" s="66"/>
      <c r="D21" s="67"/>
      <c r="E21" s="24">
        <v>10</v>
      </c>
      <c r="F21" s="25">
        <v>412</v>
      </c>
      <c r="G21" s="42">
        <v>751</v>
      </c>
      <c r="H21" s="27">
        <f t="shared" si="0"/>
        <v>0</v>
      </c>
      <c r="J21" s="23" t="s">
        <v>699</v>
      </c>
      <c r="K21" s="66"/>
      <c r="L21" s="67"/>
      <c r="M21" s="24">
        <v>10</v>
      </c>
      <c r="N21" s="43">
        <v>412</v>
      </c>
      <c r="O21" s="42">
        <v>1500</v>
      </c>
      <c r="P21" s="27">
        <f t="shared" si="1"/>
        <v>0</v>
      </c>
      <c r="R21" s="23" t="s">
        <v>700</v>
      </c>
      <c r="S21" s="66"/>
      <c r="T21" s="67"/>
      <c r="U21" s="24">
        <v>10</v>
      </c>
      <c r="V21" s="25">
        <v>412</v>
      </c>
      <c r="W21" s="45">
        <v>2070</v>
      </c>
      <c r="X21" s="27">
        <f t="shared" si="2"/>
        <v>0</v>
      </c>
      <c r="Z21" s="23" t="s">
        <v>701</v>
      </c>
      <c r="AA21" s="66"/>
      <c r="AB21" s="67"/>
      <c r="AC21" s="24">
        <v>10</v>
      </c>
      <c r="AD21" s="25">
        <v>412</v>
      </c>
      <c r="AE21" s="28">
        <v>2588</v>
      </c>
      <c r="AF21" s="27">
        <f t="shared" si="3"/>
        <v>0</v>
      </c>
      <c r="AH21" s="23" t="s">
        <v>702</v>
      </c>
      <c r="AI21" s="51"/>
      <c r="AJ21" s="54"/>
      <c r="AK21" s="24">
        <v>10</v>
      </c>
      <c r="AL21" s="25">
        <v>412</v>
      </c>
      <c r="AM21" s="28">
        <v>3198</v>
      </c>
      <c r="AN21" s="27">
        <f t="shared" si="4"/>
        <v>0</v>
      </c>
    </row>
    <row r="22" spans="2:40" x14ac:dyDescent="0.25">
      <c r="B22" s="23" t="s">
        <v>703</v>
      </c>
      <c r="C22" s="66"/>
      <c r="D22" s="67"/>
      <c r="E22" s="24">
        <v>11</v>
      </c>
      <c r="F22" s="25">
        <v>453</v>
      </c>
      <c r="G22" s="42">
        <v>826</v>
      </c>
      <c r="H22" s="27">
        <f t="shared" si="0"/>
        <v>0</v>
      </c>
      <c r="J22" s="23" t="s">
        <v>704</v>
      </c>
      <c r="K22" s="66"/>
      <c r="L22" s="67"/>
      <c r="M22" s="24">
        <v>11</v>
      </c>
      <c r="N22" s="43">
        <v>453</v>
      </c>
      <c r="O22" s="42">
        <v>1650</v>
      </c>
      <c r="P22" s="27">
        <f t="shared" si="1"/>
        <v>0</v>
      </c>
      <c r="R22" s="23" t="s">
        <v>705</v>
      </c>
      <c r="S22" s="66"/>
      <c r="T22" s="67"/>
      <c r="U22" s="24">
        <v>11</v>
      </c>
      <c r="V22" s="25">
        <v>453</v>
      </c>
      <c r="W22" s="45">
        <v>2277</v>
      </c>
      <c r="X22" s="27">
        <f t="shared" si="2"/>
        <v>0</v>
      </c>
      <c r="Z22" s="23" t="s">
        <v>706</v>
      </c>
      <c r="AA22" s="66"/>
      <c r="AB22" s="67"/>
      <c r="AC22" s="24">
        <v>11</v>
      </c>
      <c r="AD22" s="25">
        <v>453</v>
      </c>
      <c r="AE22" s="28">
        <v>2847</v>
      </c>
      <c r="AF22" s="27">
        <f t="shared" si="3"/>
        <v>0</v>
      </c>
      <c r="AH22" s="23" t="s">
        <v>707</v>
      </c>
      <c r="AI22" s="51"/>
      <c r="AJ22" s="54"/>
      <c r="AK22" s="24">
        <v>11</v>
      </c>
      <c r="AL22" s="25">
        <v>453</v>
      </c>
      <c r="AM22" s="28">
        <v>3518</v>
      </c>
      <c r="AN22" s="27">
        <f t="shared" si="4"/>
        <v>0</v>
      </c>
    </row>
    <row r="23" spans="2:40" x14ac:dyDescent="0.25">
      <c r="B23" s="23" t="s">
        <v>708</v>
      </c>
      <c r="C23" s="66"/>
      <c r="D23" s="67"/>
      <c r="E23" s="24">
        <v>12</v>
      </c>
      <c r="F23" s="25">
        <v>494</v>
      </c>
      <c r="G23" s="42">
        <v>901</v>
      </c>
      <c r="H23" s="27">
        <f t="shared" si="0"/>
        <v>0</v>
      </c>
      <c r="J23" s="23" t="s">
        <v>709</v>
      </c>
      <c r="K23" s="66"/>
      <c r="L23" s="67"/>
      <c r="M23" s="24">
        <v>12</v>
      </c>
      <c r="N23" s="43">
        <v>494</v>
      </c>
      <c r="O23" s="42">
        <v>1800</v>
      </c>
      <c r="P23" s="27">
        <f t="shared" si="1"/>
        <v>0</v>
      </c>
      <c r="R23" s="23" t="s">
        <v>710</v>
      </c>
      <c r="S23" s="66"/>
      <c r="T23" s="67"/>
      <c r="U23" s="24">
        <v>12</v>
      </c>
      <c r="V23" s="25">
        <v>494</v>
      </c>
      <c r="W23" s="45">
        <v>2484</v>
      </c>
      <c r="X23" s="27">
        <f t="shared" si="2"/>
        <v>0</v>
      </c>
      <c r="Z23" s="23" t="s">
        <v>711</v>
      </c>
      <c r="AA23" s="66"/>
      <c r="AB23" s="67"/>
      <c r="AC23" s="24">
        <v>12</v>
      </c>
      <c r="AD23" s="25">
        <v>494</v>
      </c>
      <c r="AE23" s="28">
        <v>3106</v>
      </c>
      <c r="AF23" s="27">
        <f t="shared" si="3"/>
        <v>0</v>
      </c>
      <c r="AH23" s="23" t="s">
        <v>712</v>
      </c>
      <c r="AI23" s="51"/>
      <c r="AJ23" s="54"/>
      <c r="AK23" s="24">
        <v>12</v>
      </c>
      <c r="AL23" s="25">
        <v>494</v>
      </c>
      <c r="AM23" s="28">
        <v>3838</v>
      </c>
      <c r="AN23" s="27">
        <f t="shared" si="4"/>
        <v>0</v>
      </c>
    </row>
    <row r="24" spans="2:40" x14ac:dyDescent="0.25">
      <c r="B24" s="23" t="s">
        <v>713</v>
      </c>
      <c r="C24" s="66"/>
      <c r="D24" s="67"/>
      <c r="E24" s="24">
        <v>13</v>
      </c>
      <c r="F24" s="25">
        <v>535</v>
      </c>
      <c r="G24" s="42">
        <v>976</v>
      </c>
      <c r="H24" s="27">
        <f t="shared" si="0"/>
        <v>0</v>
      </c>
      <c r="J24" s="23" t="s">
        <v>714</v>
      </c>
      <c r="K24" s="66"/>
      <c r="L24" s="67"/>
      <c r="M24" s="24">
        <v>13</v>
      </c>
      <c r="N24" s="43">
        <v>535</v>
      </c>
      <c r="O24" s="42">
        <v>1950</v>
      </c>
      <c r="P24" s="27">
        <f t="shared" si="1"/>
        <v>0</v>
      </c>
      <c r="R24" s="23" t="s">
        <v>715</v>
      </c>
      <c r="S24" s="66"/>
      <c r="T24" s="67"/>
      <c r="U24" s="24">
        <v>13</v>
      </c>
      <c r="V24" s="25">
        <v>535</v>
      </c>
      <c r="W24" s="45">
        <v>2691</v>
      </c>
      <c r="X24" s="27">
        <f t="shared" si="2"/>
        <v>0</v>
      </c>
      <c r="Z24" s="23" t="s">
        <v>716</v>
      </c>
      <c r="AA24" s="66"/>
      <c r="AB24" s="67"/>
      <c r="AC24" s="24">
        <v>13</v>
      </c>
      <c r="AD24" s="25">
        <v>535</v>
      </c>
      <c r="AE24" s="28">
        <v>3364</v>
      </c>
      <c r="AF24" s="27">
        <f t="shared" si="3"/>
        <v>0</v>
      </c>
      <c r="AH24" s="23" t="s">
        <v>717</v>
      </c>
      <c r="AI24" s="51"/>
      <c r="AJ24" s="54"/>
      <c r="AK24" s="24">
        <v>13</v>
      </c>
      <c r="AL24" s="25">
        <v>535</v>
      </c>
      <c r="AM24" s="28">
        <v>4157</v>
      </c>
      <c r="AN24" s="27">
        <f t="shared" si="4"/>
        <v>0</v>
      </c>
    </row>
    <row r="25" spans="2:40" x14ac:dyDescent="0.25">
      <c r="B25" s="23" t="s">
        <v>718</v>
      </c>
      <c r="C25" s="66"/>
      <c r="D25" s="67"/>
      <c r="E25" s="24">
        <v>14</v>
      </c>
      <c r="F25" s="25">
        <v>576</v>
      </c>
      <c r="G25" s="42">
        <v>1051</v>
      </c>
      <c r="H25" s="27">
        <f t="shared" si="0"/>
        <v>0</v>
      </c>
      <c r="J25" s="23" t="s">
        <v>719</v>
      </c>
      <c r="K25" s="66"/>
      <c r="L25" s="67"/>
      <c r="M25" s="24">
        <v>14</v>
      </c>
      <c r="N25" s="43">
        <v>576</v>
      </c>
      <c r="O25" s="42">
        <v>2100</v>
      </c>
      <c r="P25" s="27">
        <f t="shared" si="1"/>
        <v>0</v>
      </c>
      <c r="R25" s="23" t="s">
        <v>720</v>
      </c>
      <c r="S25" s="66"/>
      <c r="T25" s="67"/>
      <c r="U25" s="24">
        <v>14</v>
      </c>
      <c r="V25" s="25">
        <v>576</v>
      </c>
      <c r="W25" s="45">
        <v>2898</v>
      </c>
      <c r="X25" s="27">
        <f t="shared" si="2"/>
        <v>0</v>
      </c>
      <c r="Z25" s="23" t="s">
        <v>721</v>
      </c>
      <c r="AA25" s="66"/>
      <c r="AB25" s="67"/>
      <c r="AC25" s="24">
        <v>14</v>
      </c>
      <c r="AD25" s="25">
        <v>576</v>
      </c>
      <c r="AE25" s="28">
        <v>3623</v>
      </c>
      <c r="AF25" s="27">
        <f t="shared" si="3"/>
        <v>0</v>
      </c>
      <c r="AH25" s="23" t="s">
        <v>722</v>
      </c>
      <c r="AI25" s="51"/>
      <c r="AJ25" s="54"/>
      <c r="AK25" s="24">
        <v>14</v>
      </c>
      <c r="AL25" s="25">
        <v>576</v>
      </c>
      <c r="AM25" s="28">
        <v>4477</v>
      </c>
      <c r="AN25" s="27">
        <f t="shared" si="4"/>
        <v>0</v>
      </c>
    </row>
    <row r="26" spans="2:40" x14ac:dyDescent="0.25">
      <c r="B26" s="23" t="s">
        <v>723</v>
      </c>
      <c r="C26" s="66"/>
      <c r="D26" s="67"/>
      <c r="E26" s="24">
        <v>15</v>
      </c>
      <c r="F26" s="25">
        <v>617</v>
      </c>
      <c r="G26" s="42">
        <v>1127</v>
      </c>
      <c r="H26" s="27">
        <f t="shared" si="0"/>
        <v>0</v>
      </c>
      <c r="J26" s="23" t="s">
        <v>724</v>
      </c>
      <c r="K26" s="66"/>
      <c r="L26" s="67"/>
      <c r="M26" s="24">
        <v>15</v>
      </c>
      <c r="N26" s="43">
        <v>617</v>
      </c>
      <c r="O26" s="42">
        <v>2250</v>
      </c>
      <c r="P26" s="27">
        <f t="shared" si="1"/>
        <v>0</v>
      </c>
      <c r="R26" s="23" t="s">
        <v>725</v>
      </c>
      <c r="S26" s="66"/>
      <c r="T26" s="67"/>
      <c r="U26" s="24">
        <v>15</v>
      </c>
      <c r="V26" s="25">
        <v>617</v>
      </c>
      <c r="W26" s="45">
        <v>3105</v>
      </c>
      <c r="X26" s="27">
        <f t="shared" si="2"/>
        <v>0</v>
      </c>
      <c r="Z26" s="23" t="s">
        <v>726</v>
      </c>
      <c r="AA26" s="66"/>
      <c r="AB26" s="67"/>
      <c r="AC26" s="24">
        <v>15</v>
      </c>
      <c r="AD26" s="25">
        <v>617</v>
      </c>
      <c r="AE26" s="28">
        <v>3882</v>
      </c>
      <c r="AF26" s="27">
        <f t="shared" si="3"/>
        <v>0</v>
      </c>
      <c r="AH26" s="23" t="s">
        <v>727</v>
      </c>
      <c r="AI26" s="52"/>
      <c r="AJ26" s="55"/>
      <c r="AK26" s="25">
        <v>15</v>
      </c>
      <c r="AL26" s="25">
        <v>617</v>
      </c>
      <c r="AM26" s="28">
        <v>4797</v>
      </c>
      <c r="AN26" s="27">
        <f t="shared" si="4"/>
        <v>0</v>
      </c>
    </row>
    <row r="27" spans="2:40" ht="15.75" thickBot="1" x14ac:dyDescent="0.3">
      <c r="B27" s="23" t="s">
        <v>728</v>
      </c>
      <c r="C27" s="66"/>
      <c r="D27" s="67"/>
      <c r="E27" s="25">
        <v>16</v>
      </c>
      <c r="F27" s="25">
        <v>658</v>
      </c>
      <c r="G27" s="42">
        <v>1202</v>
      </c>
      <c r="H27" s="27">
        <f t="shared" si="0"/>
        <v>0</v>
      </c>
      <c r="J27" s="23" t="s">
        <v>729</v>
      </c>
      <c r="K27" s="66"/>
      <c r="L27" s="67"/>
      <c r="M27" s="25">
        <v>16</v>
      </c>
      <c r="N27" s="43">
        <v>658</v>
      </c>
      <c r="O27" s="42">
        <v>2400</v>
      </c>
      <c r="P27" s="27">
        <f t="shared" si="1"/>
        <v>0</v>
      </c>
      <c r="R27" s="23" t="s">
        <v>730</v>
      </c>
      <c r="S27" s="66"/>
      <c r="T27" s="67"/>
      <c r="U27" s="25">
        <v>16</v>
      </c>
      <c r="V27" s="25">
        <v>658</v>
      </c>
      <c r="W27" s="47">
        <v>3312</v>
      </c>
      <c r="X27" s="27">
        <f t="shared" si="2"/>
        <v>0</v>
      </c>
      <c r="Z27" s="23" t="s">
        <v>731</v>
      </c>
      <c r="AA27" s="66"/>
      <c r="AB27" s="67"/>
      <c r="AC27" s="25">
        <v>16</v>
      </c>
      <c r="AD27" s="25">
        <v>658</v>
      </c>
      <c r="AE27" s="28">
        <v>4141</v>
      </c>
      <c r="AF27" s="27">
        <f t="shared" si="3"/>
        <v>0</v>
      </c>
    </row>
  </sheetData>
  <mergeCells count="50">
    <mergeCell ref="AH12:AN12"/>
    <mergeCell ref="B13:B14"/>
    <mergeCell ref="C13:C14"/>
    <mergeCell ref="D13:D14"/>
    <mergeCell ref="E13:E14"/>
    <mergeCell ref="F13:F14"/>
    <mergeCell ref="M13:M14"/>
    <mergeCell ref="B12:H12"/>
    <mergeCell ref="J12:P12"/>
    <mergeCell ref="R12:X12"/>
    <mergeCell ref="Z12:AF12"/>
    <mergeCell ref="G13:G14"/>
    <mergeCell ref="H13:H14"/>
    <mergeCell ref="J13:J14"/>
    <mergeCell ref="K13:K14"/>
    <mergeCell ref="L13:L14"/>
    <mergeCell ref="AA13:AA14"/>
    <mergeCell ref="N13:N14"/>
    <mergeCell ref="O13:O14"/>
    <mergeCell ref="P13:P14"/>
    <mergeCell ref="R13:R14"/>
    <mergeCell ref="S13:S14"/>
    <mergeCell ref="T13:T14"/>
    <mergeCell ref="U13:U14"/>
    <mergeCell ref="V13:V14"/>
    <mergeCell ref="W13:W14"/>
    <mergeCell ref="X13:X14"/>
    <mergeCell ref="Z13:Z14"/>
    <mergeCell ref="AN13:AN14"/>
    <mergeCell ref="AB13:AB14"/>
    <mergeCell ref="AC13:AC14"/>
    <mergeCell ref="AD13:AD14"/>
    <mergeCell ref="AE13:AE14"/>
    <mergeCell ref="AF13:AF14"/>
    <mergeCell ref="AH13:AH14"/>
    <mergeCell ref="AI13:AI14"/>
    <mergeCell ref="AJ13:AJ14"/>
    <mergeCell ref="AK13:AK14"/>
    <mergeCell ref="AL13:AL14"/>
    <mergeCell ref="AM13:AM14"/>
    <mergeCell ref="AA15:AA27"/>
    <mergeCell ref="AB15:AB27"/>
    <mergeCell ref="AI15:AI26"/>
    <mergeCell ref="AJ15:AJ26"/>
    <mergeCell ref="C15:C27"/>
    <mergeCell ref="D15:D27"/>
    <mergeCell ref="K15:K27"/>
    <mergeCell ref="L15:L27"/>
    <mergeCell ref="S15:S27"/>
    <mergeCell ref="T15:T2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F885B-BAB8-40C0-AFDF-D03A961A5AA9}">
  <dimension ref="B3:AN27"/>
  <sheetViews>
    <sheetView workbookViewId="0">
      <selection activeCell="A2" sqref="A2"/>
    </sheetView>
  </sheetViews>
  <sheetFormatPr defaultRowHeight="15" x14ac:dyDescent="0.25"/>
  <cols>
    <col min="1" max="1" width="3.42578125" customWidth="1"/>
    <col min="2" max="2" width="16.85546875" customWidth="1"/>
    <col min="3" max="3" width="12.28515625" customWidth="1"/>
    <col min="4" max="4" width="9.85546875" customWidth="1"/>
    <col min="6" max="6" width="8.140625" customWidth="1"/>
    <col min="7" max="7" width="18.5703125" customWidth="1"/>
    <col min="8" max="8" width="17.85546875" customWidth="1"/>
    <col min="9" max="9" width="4.28515625" customWidth="1"/>
    <col min="10" max="10" width="16.85546875" customWidth="1"/>
    <col min="11" max="11" width="12.42578125" customWidth="1"/>
    <col min="12" max="12" width="10.42578125" customWidth="1"/>
    <col min="14" max="14" width="8.140625" customWidth="1"/>
    <col min="15" max="15" width="18.7109375" customWidth="1"/>
    <col min="16" max="16" width="18.5703125" customWidth="1"/>
    <col min="17" max="17" width="4.42578125" customWidth="1"/>
    <col min="18" max="18" width="16.85546875" customWidth="1"/>
    <col min="19" max="19" width="12.42578125" customWidth="1"/>
    <col min="20" max="20" width="9.85546875" customWidth="1"/>
    <col min="22" max="22" width="8.140625" customWidth="1"/>
    <col min="23" max="23" width="18.85546875" customWidth="1"/>
    <col min="24" max="24" width="18.5703125" customWidth="1"/>
    <col min="25" max="25" width="4.5703125" customWidth="1"/>
    <col min="26" max="26" width="16.85546875" customWidth="1"/>
    <col min="27" max="27" width="12.42578125" customWidth="1"/>
    <col min="28" max="28" width="10.42578125" customWidth="1"/>
    <col min="30" max="30" width="8.140625" customWidth="1"/>
    <col min="31" max="31" width="18.7109375" customWidth="1"/>
    <col min="32" max="32" width="18.5703125" customWidth="1"/>
    <col min="33" max="33" width="4.42578125" customWidth="1"/>
    <col min="34" max="34" width="16.85546875" customWidth="1"/>
    <col min="35" max="35" width="12.42578125" customWidth="1"/>
    <col min="36" max="36" width="9.85546875" customWidth="1"/>
    <col min="38" max="38" width="8.140625" customWidth="1"/>
    <col min="39" max="39" width="18.85546875" customWidth="1"/>
    <col min="40" max="40" width="18.5703125" customWidth="1"/>
  </cols>
  <sheetData>
    <row r="3" spans="2:40" ht="15.75" x14ac:dyDescent="0.25">
      <c r="B3" s="1"/>
      <c r="C3" s="2" t="s">
        <v>0</v>
      </c>
      <c r="D3" s="2"/>
      <c r="E3" s="3"/>
      <c r="F3" s="3"/>
      <c r="G3" s="4"/>
    </row>
    <row r="4" spans="2:40" ht="16.5" thickBot="1" x14ac:dyDescent="0.3">
      <c r="B4" s="5"/>
      <c r="C4" s="6"/>
      <c r="D4" s="6"/>
      <c r="E4" s="6"/>
      <c r="F4" s="6"/>
      <c r="G4" s="7"/>
    </row>
    <row r="5" spans="2:40" ht="16.5" thickBot="1" x14ac:dyDescent="0.3">
      <c r="B5" s="5" t="s">
        <v>1</v>
      </c>
      <c r="C5" s="6"/>
      <c r="D5" s="6"/>
      <c r="E5" s="6"/>
      <c r="F5" s="8"/>
      <c r="G5" s="7"/>
      <c r="K5" s="9" t="s">
        <v>2</v>
      </c>
    </row>
    <row r="6" spans="2:40" ht="16.5" thickBot="1" x14ac:dyDescent="0.3">
      <c r="B6" s="5"/>
      <c r="C6" s="6"/>
      <c r="D6" s="6"/>
      <c r="E6" s="6"/>
      <c r="F6" s="10"/>
      <c r="G6" s="7"/>
    </row>
    <row r="7" spans="2:40" ht="16.5" thickBot="1" x14ac:dyDescent="0.3">
      <c r="B7" s="5" t="s">
        <v>3</v>
      </c>
      <c r="C7" s="6"/>
      <c r="D7" s="6"/>
      <c r="E7" s="6"/>
      <c r="F7" s="8"/>
      <c r="G7" s="7"/>
      <c r="K7" t="s">
        <v>4</v>
      </c>
      <c r="M7" s="11">
        <f>(F5+F7)/2-F9</f>
        <v>0</v>
      </c>
    </row>
    <row r="8" spans="2:40" ht="16.5" thickBot="1" x14ac:dyDescent="0.3">
      <c r="B8" s="5"/>
      <c r="C8" s="6"/>
      <c r="D8" s="6"/>
      <c r="E8" s="6"/>
      <c r="F8" s="10"/>
      <c r="G8" s="7"/>
    </row>
    <row r="9" spans="2:40" ht="16.5" thickBot="1" x14ac:dyDescent="0.3">
      <c r="B9" s="5" t="s">
        <v>5</v>
      </c>
      <c r="C9" s="6"/>
      <c r="D9" s="6"/>
      <c r="E9" s="6"/>
      <c r="F9" s="8"/>
      <c r="G9" s="7"/>
    </row>
    <row r="10" spans="2:40" ht="15.75" x14ac:dyDescent="0.25">
      <c r="B10" s="12"/>
      <c r="C10" s="13"/>
      <c r="D10" s="13"/>
      <c r="E10" s="13"/>
      <c r="F10" s="14"/>
      <c r="G10" s="15"/>
    </row>
    <row r="11" spans="2:40" ht="15.75" x14ac:dyDescent="0.25">
      <c r="B11" s="6"/>
      <c r="C11" s="6"/>
      <c r="D11" s="6"/>
      <c r="E11" s="6"/>
      <c r="F11" s="10"/>
      <c r="G11" s="6"/>
    </row>
    <row r="12" spans="2:40" ht="18.75" x14ac:dyDescent="0.25">
      <c r="B12" s="63" t="s">
        <v>732</v>
      </c>
      <c r="C12" s="63"/>
      <c r="D12" s="63"/>
      <c r="E12" s="63"/>
      <c r="F12" s="63"/>
      <c r="G12" s="63"/>
      <c r="H12" s="63"/>
      <c r="J12" s="63" t="s">
        <v>733</v>
      </c>
      <c r="K12" s="63"/>
      <c r="L12" s="63"/>
      <c r="M12" s="63"/>
      <c r="N12" s="63"/>
      <c r="O12" s="63"/>
      <c r="P12" s="63"/>
      <c r="R12" s="63" t="s">
        <v>734</v>
      </c>
      <c r="S12" s="63"/>
      <c r="T12" s="63"/>
      <c r="U12" s="63"/>
      <c r="V12" s="63"/>
      <c r="W12" s="63"/>
      <c r="X12" s="63"/>
      <c r="Z12" s="63" t="s">
        <v>735</v>
      </c>
      <c r="AA12" s="63"/>
      <c r="AB12" s="63"/>
      <c r="AC12" s="63"/>
      <c r="AD12" s="63"/>
      <c r="AE12" s="63"/>
      <c r="AF12" s="63"/>
      <c r="AH12" s="63" t="s">
        <v>736</v>
      </c>
      <c r="AI12" s="63"/>
      <c r="AJ12" s="63"/>
      <c r="AK12" s="63"/>
      <c r="AL12" s="63"/>
      <c r="AM12" s="63"/>
      <c r="AN12" s="63"/>
    </row>
    <row r="13" spans="2:40" ht="15" customHeight="1" x14ac:dyDescent="0.25">
      <c r="B13" s="61" t="s">
        <v>11</v>
      </c>
      <c r="C13" s="56" t="s">
        <v>12</v>
      </c>
      <c r="D13" s="56" t="s">
        <v>13</v>
      </c>
      <c r="E13" s="56" t="s">
        <v>14</v>
      </c>
      <c r="F13" s="58" t="s">
        <v>15</v>
      </c>
      <c r="G13" s="59" t="s">
        <v>16</v>
      </c>
      <c r="H13" s="59" t="s">
        <v>17</v>
      </c>
      <c r="J13" s="61" t="s">
        <v>11</v>
      </c>
      <c r="K13" s="56" t="s">
        <v>12</v>
      </c>
      <c r="L13" s="56" t="s">
        <v>13</v>
      </c>
      <c r="M13" s="56" t="s">
        <v>14</v>
      </c>
      <c r="N13" s="58" t="s">
        <v>15</v>
      </c>
      <c r="O13" s="59" t="s">
        <v>16</v>
      </c>
      <c r="P13" s="59" t="s">
        <v>17</v>
      </c>
      <c r="R13" s="61" t="s">
        <v>11</v>
      </c>
      <c r="S13" s="56" t="s">
        <v>12</v>
      </c>
      <c r="T13" s="56" t="s">
        <v>13</v>
      </c>
      <c r="U13" s="56" t="s">
        <v>14</v>
      </c>
      <c r="V13" s="58" t="s">
        <v>15</v>
      </c>
      <c r="W13" s="59" t="s">
        <v>16</v>
      </c>
      <c r="X13" s="59" t="s">
        <v>17</v>
      </c>
      <c r="Z13" s="61" t="s">
        <v>11</v>
      </c>
      <c r="AA13" s="56" t="s">
        <v>12</v>
      </c>
      <c r="AB13" s="56" t="s">
        <v>13</v>
      </c>
      <c r="AC13" s="56" t="s">
        <v>14</v>
      </c>
      <c r="AD13" s="58" t="s">
        <v>15</v>
      </c>
      <c r="AE13" s="59" t="s">
        <v>16</v>
      </c>
      <c r="AF13" s="59" t="s">
        <v>17</v>
      </c>
      <c r="AH13" s="61" t="s">
        <v>11</v>
      </c>
      <c r="AI13" s="56" t="s">
        <v>12</v>
      </c>
      <c r="AJ13" s="56" t="s">
        <v>13</v>
      </c>
      <c r="AK13" s="56" t="s">
        <v>14</v>
      </c>
      <c r="AL13" s="58" t="s">
        <v>15</v>
      </c>
      <c r="AM13" s="59" t="s">
        <v>16</v>
      </c>
      <c r="AN13" s="59" t="s">
        <v>17</v>
      </c>
    </row>
    <row r="14" spans="2:40" ht="15" customHeight="1" x14ac:dyDescent="0.25">
      <c r="B14" s="62"/>
      <c r="C14" s="57"/>
      <c r="D14" s="57"/>
      <c r="E14" s="57"/>
      <c r="F14" s="56"/>
      <c r="G14" s="60"/>
      <c r="H14" s="59"/>
      <c r="J14" s="62"/>
      <c r="K14" s="57"/>
      <c r="L14" s="57"/>
      <c r="M14" s="57"/>
      <c r="N14" s="56"/>
      <c r="O14" s="60"/>
      <c r="P14" s="59"/>
      <c r="R14" s="62"/>
      <c r="S14" s="57"/>
      <c r="T14" s="57"/>
      <c r="U14" s="57"/>
      <c r="V14" s="56"/>
      <c r="W14" s="60"/>
      <c r="X14" s="59"/>
      <c r="Z14" s="62"/>
      <c r="AA14" s="57"/>
      <c r="AB14" s="57"/>
      <c r="AC14" s="57"/>
      <c r="AD14" s="56"/>
      <c r="AE14" s="60"/>
      <c r="AF14" s="59"/>
      <c r="AH14" s="62"/>
      <c r="AI14" s="57"/>
      <c r="AJ14" s="57"/>
      <c r="AK14" s="57"/>
      <c r="AL14" s="56"/>
      <c r="AM14" s="60"/>
      <c r="AN14" s="59"/>
    </row>
    <row r="15" spans="2:40" ht="15" customHeight="1" x14ac:dyDescent="0.25">
      <c r="B15" s="23" t="s">
        <v>737</v>
      </c>
      <c r="C15" s="66">
        <v>1500</v>
      </c>
      <c r="D15" s="67" t="s">
        <v>20</v>
      </c>
      <c r="E15" s="24">
        <v>4</v>
      </c>
      <c r="F15" s="25">
        <v>166</v>
      </c>
      <c r="G15" s="28">
        <v>362.4</v>
      </c>
      <c r="H15" s="27">
        <f t="shared" ref="H15:H21" si="0">G15*POWER((($F$5+$F$7)/2-$F$9)/70,1.27)</f>
        <v>0</v>
      </c>
      <c r="J15" s="23" t="s">
        <v>738</v>
      </c>
      <c r="K15" s="66">
        <v>1500</v>
      </c>
      <c r="L15" s="67" t="s">
        <v>22</v>
      </c>
      <c r="M15" s="24">
        <v>4</v>
      </c>
      <c r="N15" s="25">
        <v>166</v>
      </c>
      <c r="O15" s="28">
        <v>732</v>
      </c>
      <c r="P15" s="27">
        <f>O15*POWER((($F$5+$F$7)/2-$F$9)/70,1.27)</f>
        <v>0</v>
      </c>
      <c r="R15" s="23" t="s">
        <v>739</v>
      </c>
      <c r="S15" s="66">
        <v>1500</v>
      </c>
      <c r="T15" s="67" t="s">
        <v>24</v>
      </c>
      <c r="U15" s="24">
        <v>4</v>
      </c>
      <c r="V15" s="25">
        <v>166</v>
      </c>
      <c r="W15" s="28">
        <v>1013.6</v>
      </c>
      <c r="X15" s="27">
        <f>W15*POWER((($F$5+$F$7)/2-$F$9)/70,1.29)</f>
        <v>0</v>
      </c>
      <c r="Z15" s="23" t="s">
        <v>740</v>
      </c>
      <c r="AA15" s="66">
        <v>1500</v>
      </c>
      <c r="AB15" s="67" t="s">
        <v>26</v>
      </c>
      <c r="AC15" s="24">
        <v>4</v>
      </c>
      <c r="AD15" s="25">
        <v>166</v>
      </c>
      <c r="AE15" s="28">
        <v>1267</v>
      </c>
      <c r="AF15" s="27">
        <f>AE15*POWER((($F$5+$F$7)/2-$F$9)/70,1.34)</f>
        <v>0</v>
      </c>
      <c r="AH15" s="23" t="s">
        <v>741</v>
      </c>
      <c r="AI15" s="50">
        <v>1500</v>
      </c>
      <c r="AJ15" s="53" t="s">
        <v>28</v>
      </c>
      <c r="AK15" s="24">
        <v>4</v>
      </c>
      <c r="AL15" s="25">
        <v>166</v>
      </c>
      <c r="AM15" s="28">
        <v>1566</v>
      </c>
      <c r="AN15" s="27">
        <f>AM15*POWER((($F$5+$F$7)/2-$F$9)/70,1.34)</f>
        <v>0</v>
      </c>
    </row>
    <row r="16" spans="2:40" x14ac:dyDescent="0.25">
      <c r="B16" s="23" t="s">
        <v>742</v>
      </c>
      <c r="C16" s="66"/>
      <c r="D16" s="67"/>
      <c r="E16" s="24">
        <v>5</v>
      </c>
      <c r="F16" s="25">
        <v>207</v>
      </c>
      <c r="G16" s="28">
        <v>453</v>
      </c>
      <c r="H16" s="27">
        <f t="shared" si="0"/>
        <v>0</v>
      </c>
      <c r="J16" s="23" t="s">
        <v>743</v>
      </c>
      <c r="K16" s="66"/>
      <c r="L16" s="67"/>
      <c r="M16" s="24">
        <v>5</v>
      </c>
      <c r="N16" s="25">
        <v>207</v>
      </c>
      <c r="O16" s="28">
        <v>915</v>
      </c>
      <c r="P16" s="27">
        <f t="shared" ref="P16:P27" si="1">O16*POWER((($F$5+$F$7)/2-$F$9)/70,1.27)</f>
        <v>0</v>
      </c>
      <c r="R16" s="23" t="s">
        <v>744</v>
      </c>
      <c r="S16" s="66"/>
      <c r="T16" s="67"/>
      <c r="U16" s="24">
        <v>5</v>
      </c>
      <c r="V16" s="25">
        <v>207</v>
      </c>
      <c r="W16" s="28">
        <v>1267</v>
      </c>
      <c r="X16" s="27">
        <f t="shared" ref="X16:X27" si="2">W16*POWER((($F$5+$F$7)/2-$F$9)/70,1.29)</f>
        <v>0</v>
      </c>
      <c r="Z16" s="23" t="s">
        <v>745</v>
      </c>
      <c r="AA16" s="66"/>
      <c r="AB16" s="67"/>
      <c r="AC16" s="24">
        <v>5</v>
      </c>
      <c r="AD16" s="25">
        <v>207</v>
      </c>
      <c r="AE16" s="28">
        <v>1584</v>
      </c>
      <c r="AF16" s="27">
        <f t="shared" ref="AF16:AF27" si="3">AE16*POWER((($F$5+$F$7)/2-$F$9)/70,1.34)</f>
        <v>0</v>
      </c>
      <c r="AH16" s="23" t="s">
        <v>746</v>
      </c>
      <c r="AI16" s="51"/>
      <c r="AJ16" s="54"/>
      <c r="AK16" s="24">
        <v>5</v>
      </c>
      <c r="AL16" s="25">
        <v>207</v>
      </c>
      <c r="AM16" s="28">
        <v>1958</v>
      </c>
      <c r="AN16" s="27">
        <f t="shared" ref="AN16:AN23" si="4">AM16*POWER((($F$5+$F$7)/2-$F$9)/70,1.34)</f>
        <v>0</v>
      </c>
    </row>
    <row r="17" spans="2:40" x14ac:dyDescent="0.25">
      <c r="B17" s="23" t="s">
        <v>747</v>
      </c>
      <c r="C17" s="66"/>
      <c r="D17" s="67"/>
      <c r="E17" s="24">
        <v>6</v>
      </c>
      <c r="F17" s="25">
        <v>248</v>
      </c>
      <c r="G17" s="28">
        <v>543.59999999999991</v>
      </c>
      <c r="H17" s="27">
        <f t="shared" si="0"/>
        <v>0</v>
      </c>
      <c r="J17" s="23" t="s">
        <v>748</v>
      </c>
      <c r="K17" s="66"/>
      <c r="L17" s="67"/>
      <c r="M17" s="24">
        <v>6</v>
      </c>
      <c r="N17" s="25">
        <v>248</v>
      </c>
      <c r="O17" s="28">
        <v>1098</v>
      </c>
      <c r="P17" s="27">
        <f t="shared" si="1"/>
        <v>0</v>
      </c>
      <c r="R17" s="23" t="s">
        <v>749</v>
      </c>
      <c r="S17" s="66"/>
      <c r="T17" s="67"/>
      <c r="U17" s="24">
        <v>6</v>
      </c>
      <c r="V17" s="25">
        <v>248</v>
      </c>
      <c r="W17" s="28">
        <v>1520.4</v>
      </c>
      <c r="X17" s="27">
        <f t="shared" si="2"/>
        <v>0</v>
      </c>
      <c r="Z17" s="23" t="s">
        <v>750</v>
      </c>
      <c r="AA17" s="66"/>
      <c r="AB17" s="67"/>
      <c r="AC17" s="24">
        <v>6</v>
      </c>
      <c r="AD17" s="25">
        <v>248</v>
      </c>
      <c r="AE17" s="28">
        <v>1900</v>
      </c>
      <c r="AF17" s="27">
        <f t="shared" si="3"/>
        <v>0</v>
      </c>
      <c r="AH17" s="23" t="s">
        <v>751</v>
      </c>
      <c r="AI17" s="51"/>
      <c r="AJ17" s="54"/>
      <c r="AK17" s="24">
        <v>6</v>
      </c>
      <c r="AL17" s="25">
        <v>248</v>
      </c>
      <c r="AM17" s="28">
        <v>2349</v>
      </c>
      <c r="AN17" s="27">
        <f t="shared" si="4"/>
        <v>0</v>
      </c>
    </row>
    <row r="18" spans="2:40" x14ac:dyDescent="0.25">
      <c r="B18" s="23" t="s">
        <v>752</v>
      </c>
      <c r="C18" s="66"/>
      <c r="D18" s="67"/>
      <c r="E18" s="24">
        <v>7</v>
      </c>
      <c r="F18" s="25">
        <v>289</v>
      </c>
      <c r="G18" s="28">
        <v>634.19999999999993</v>
      </c>
      <c r="H18" s="27">
        <f t="shared" si="0"/>
        <v>0</v>
      </c>
      <c r="J18" s="23" t="s">
        <v>753</v>
      </c>
      <c r="K18" s="66"/>
      <c r="L18" s="67"/>
      <c r="M18" s="24">
        <v>7</v>
      </c>
      <c r="N18" s="25">
        <v>289</v>
      </c>
      <c r="O18" s="28">
        <v>1281</v>
      </c>
      <c r="P18" s="27">
        <f t="shared" si="1"/>
        <v>0</v>
      </c>
      <c r="R18" s="23" t="s">
        <v>754</v>
      </c>
      <c r="S18" s="66"/>
      <c r="T18" s="67"/>
      <c r="U18" s="24">
        <v>7</v>
      </c>
      <c r="V18" s="25">
        <v>289</v>
      </c>
      <c r="W18" s="28">
        <v>1773.8</v>
      </c>
      <c r="X18" s="27">
        <f t="shared" si="2"/>
        <v>0</v>
      </c>
      <c r="Z18" s="23" t="s">
        <v>755</v>
      </c>
      <c r="AA18" s="66"/>
      <c r="AB18" s="67"/>
      <c r="AC18" s="24">
        <v>7</v>
      </c>
      <c r="AD18" s="25">
        <v>289</v>
      </c>
      <c r="AE18" s="28">
        <v>2217</v>
      </c>
      <c r="AF18" s="27">
        <f t="shared" si="3"/>
        <v>0</v>
      </c>
      <c r="AH18" s="23" t="s">
        <v>756</v>
      </c>
      <c r="AI18" s="51"/>
      <c r="AJ18" s="54"/>
      <c r="AK18" s="24">
        <v>7</v>
      </c>
      <c r="AL18" s="25">
        <v>289</v>
      </c>
      <c r="AM18" s="28">
        <v>2741</v>
      </c>
      <c r="AN18" s="27">
        <f t="shared" si="4"/>
        <v>0</v>
      </c>
    </row>
    <row r="19" spans="2:40" ht="15.75" x14ac:dyDescent="0.25">
      <c r="B19" s="23" t="s">
        <v>757</v>
      </c>
      <c r="C19" s="66"/>
      <c r="D19" s="67"/>
      <c r="E19" s="24">
        <v>8</v>
      </c>
      <c r="F19" s="25">
        <v>330</v>
      </c>
      <c r="G19" s="28">
        <v>724.8</v>
      </c>
      <c r="H19" s="27">
        <f t="shared" si="0"/>
        <v>0</v>
      </c>
      <c r="I19" s="29"/>
      <c r="J19" s="23" t="s">
        <v>758</v>
      </c>
      <c r="K19" s="66"/>
      <c r="L19" s="67"/>
      <c r="M19" s="24">
        <v>8</v>
      </c>
      <c r="N19" s="25">
        <v>330</v>
      </c>
      <c r="O19" s="28">
        <v>1464</v>
      </c>
      <c r="P19" s="27">
        <f t="shared" si="1"/>
        <v>0</v>
      </c>
      <c r="R19" s="23" t="s">
        <v>759</v>
      </c>
      <c r="S19" s="66"/>
      <c r="T19" s="67"/>
      <c r="U19" s="24">
        <v>8</v>
      </c>
      <c r="V19" s="25">
        <v>330</v>
      </c>
      <c r="W19" s="28">
        <v>2027.2</v>
      </c>
      <c r="X19" s="27">
        <f t="shared" si="2"/>
        <v>0</v>
      </c>
      <c r="Z19" s="23" t="s">
        <v>760</v>
      </c>
      <c r="AA19" s="66"/>
      <c r="AB19" s="67"/>
      <c r="AC19" s="24">
        <v>8</v>
      </c>
      <c r="AD19" s="25">
        <v>330</v>
      </c>
      <c r="AE19" s="28">
        <v>2534</v>
      </c>
      <c r="AF19" s="27">
        <f t="shared" si="3"/>
        <v>0</v>
      </c>
      <c r="AH19" s="23" t="s">
        <v>761</v>
      </c>
      <c r="AI19" s="51"/>
      <c r="AJ19" s="54"/>
      <c r="AK19" s="24">
        <v>8</v>
      </c>
      <c r="AL19" s="25">
        <v>330</v>
      </c>
      <c r="AM19" s="28">
        <v>3132</v>
      </c>
      <c r="AN19" s="27">
        <f t="shared" si="4"/>
        <v>0</v>
      </c>
    </row>
    <row r="20" spans="2:40" x14ac:dyDescent="0.25">
      <c r="B20" s="23" t="s">
        <v>762</v>
      </c>
      <c r="C20" s="66"/>
      <c r="D20" s="67"/>
      <c r="E20" s="24">
        <v>9</v>
      </c>
      <c r="F20" s="25">
        <v>371</v>
      </c>
      <c r="G20" s="28">
        <v>815.4</v>
      </c>
      <c r="H20" s="27">
        <f t="shared" si="0"/>
        <v>0</v>
      </c>
      <c r="J20" s="23" t="s">
        <v>763</v>
      </c>
      <c r="K20" s="66"/>
      <c r="L20" s="67"/>
      <c r="M20" s="24">
        <v>9</v>
      </c>
      <c r="N20" s="25">
        <v>371</v>
      </c>
      <c r="O20" s="28">
        <v>1647</v>
      </c>
      <c r="P20" s="27">
        <f t="shared" si="1"/>
        <v>0</v>
      </c>
      <c r="R20" s="23" t="s">
        <v>764</v>
      </c>
      <c r="S20" s="66"/>
      <c r="T20" s="67"/>
      <c r="U20" s="24">
        <v>9</v>
      </c>
      <c r="V20" s="25">
        <v>371</v>
      </c>
      <c r="W20" s="28">
        <v>2280.6</v>
      </c>
      <c r="X20" s="27">
        <f t="shared" si="2"/>
        <v>0</v>
      </c>
      <c r="Z20" s="23" t="s">
        <v>765</v>
      </c>
      <c r="AA20" s="66"/>
      <c r="AB20" s="67"/>
      <c r="AC20" s="24">
        <v>9</v>
      </c>
      <c r="AD20" s="25">
        <v>371</v>
      </c>
      <c r="AE20" s="28">
        <v>2850</v>
      </c>
      <c r="AF20" s="27">
        <f t="shared" si="3"/>
        <v>0</v>
      </c>
      <c r="AH20" s="23" t="s">
        <v>766</v>
      </c>
      <c r="AI20" s="51"/>
      <c r="AJ20" s="54"/>
      <c r="AK20" s="24">
        <v>9</v>
      </c>
      <c r="AL20" s="25">
        <v>371</v>
      </c>
      <c r="AM20" s="28">
        <v>3524</v>
      </c>
      <c r="AN20" s="27">
        <f t="shared" si="4"/>
        <v>0</v>
      </c>
    </row>
    <row r="21" spans="2:40" x14ac:dyDescent="0.25">
      <c r="B21" s="23" t="s">
        <v>767</v>
      </c>
      <c r="C21" s="66"/>
      <c r="D21" s="67"/>
      <c r="E21" s="24">
        <v>10</v>
      </c>
      <c r="F21" s="25">
        <v>412</v>
      </c>
      <c r="G21" s="28">
        <v>906</v>
      </c>
      <c r="H21" s="27">
        <f t="shared" si="0"/>
        <v>0</v>
      </c>
      <c r="J21" s="23" t="s">
        <v>768</v>
      </c>
      <c r="K21" s="66"/>
      <c r="L21" s="67"/>
      <c r="M21" s="24">
        <v>10</v>
      </c>
      <c r="N21" s="25">
        <v>412</v>
      </c>
      <c r="O21" s="28">
        <v>1830</v>
      </c>
      <c r="P21" s="27">
        <f t="shared" si="1"/>
        <v>0</v>
      </c>
      <c r="R21" s="23" t="s">
        <v>769</v>
      </c>
      <c r="S21" s="66"/>
      <c r="T21" s="67"/>
      <c r="U21" s="24">
        <v>10</v>
      </c>
      <c r="V21" s="25">
        <v>412</v>
      </c>
      <c r="W21" s="28">
        <v>2534</v>
      </c>
      <c r="X21" s="27">
        <f t="shared" si="2"/>
        <v>0</v>
      </c>
      <c r="Z21" s="23" t="s">
        <v>770</v>
      </c>
      <c r="AA21" s="66"/>
      <c r="AB21" s="67"/>
      <c r="AC21" s="24">
        <v>10</v>
      </c>
      <c r="AD21" s="25">
        <v>412</v>
      </c>
      <c r="AE21" s="28">
        <v>3167</v>
      </c>
      <c r="AF21" s="27">
        <f t="shared" si="3"/>
        <v>0</v>
      </c>
      <c r="AH21" s="23" t="s">
        <v>771</v>
      </c>
      <c r="AI21" s="51"/>
      <c r="AJ21" s="54"/>
      <c r="AK21" s="24">
        <v>10</v>
      </c>
      <c r="AL21" s="25">
        <v>412</v>
      </c>
      <c r="AM21" s="28">
        <v>3915</v>
      </c>
      <c r="AN21" s="27">
        <f t="shared" si="4"/>
        <v>0</v>
      </c>
    </row>
    <row r="22" spans="2:40" x14ac:dyDescent="0.25">
      <c r="B22" s="23" t="s">
        <v>772</v>
      </c>
      <c r="C22" s="66"/>
      <c r="D22" s="67"/>
      <c r="E22" s="24">
        <v>11</v>
      </c>
      <c r="F22" s="25">
        <v>453</v>
      </c>
      <c r="G22" s="28">
        <v>996.59999999999991</v>
      </c>
      <c r="H22" s="27">
        <f>G22*POWER((($F$5+$F$7)/2-$F$9)/70,1.27)</f>
        <v>0</v>
      </c>
      <c r="J22" s="23" t="s">
        <v>773</v>
      </c>
      <c r="K22" s="66"/>
      <c r="L22" s="67"/>
      <c r="M22" s="24">
        <v>11</v>
      </c>
      <c r="N22" s="25">
        <v>453</v>
      </c>
      <c r="O22" s="28">
        <v>2013</v>
      </c>
      <c r="P22" s="27">
        <f t="shared" si="1"/>
        <v>0</v>
      </c>
      <c r="R22" s="23" t="s">
        <v>774</v>
      </c>
      <c r="S22" s="66"/>
      <c r="T22" s="67"/>
      <c r="U22" s="24">
        <v>11</v>
      </c>
      <c r="V22" s="25">
        <v>453</v>
      </c>
      <c r="W22" s="28">
        <v>2787.4</v>
      </c>
      <c r="X22" s="27">
        <f t="shared" si="2"/>
        <v>0</v>
      </c>
      <c r="Z22" s="23" t="s">
        <v>775</v>
      </c>
      <c r="AA22" s="66"/>
      <c r="AB22" s="67"/>
      <c r="AC22" s="24">
        <v>11</v>
      </c>
      <c r="AD22" s="25">
        <v>453</v>
      </c>
      <c r="AE22" s="28">
        <v>3484</v>
      </c>
      <c r="AF22" s="27">
        <f t="shared" si="3"/>
        <v>0</v>
      </c>
      <c r="AH22" s="23" t="s">
        <v>776</v>
      </c>
      <c r="AI22" s="51"/>
      <c r="AJ22" s="54"/>
      <c r="AK22" s="24">
        <v>11</v>
      </c>
      <c r="AL22" s="25">
        <v>453</v>
      </c>
      <c r="AM22" s="28">
        <v>4307</v>
      </c>
      <c r="AN22" s="27">
        <f t="shared" si="4"/>
        <v>0</v>
      </c>
    </row>
    <row r="23" spans="2:40" x14ac:dyDescent="0.25">
      <c r="B23" s="23" t="s">
        <v>777</v>
      </c>
      <c r="C23" s="66"/>
      <c r="D23" s="67"/>
      <c r="E23" s="24">
        <v>12</v>
      </c>
      <c r="F23" s="25">
        <v>494</v>
      </c>
      <c r="G23" s="28">
        <v>1087.1999999999998</v>
      </c>
      <c r="H23" s="27">
        <f t="shared" ref="H23:H27" si="5">G23*POWER((($F$5+$F$7)/2-$F$9)/70,1.27)</f>
        <v>0</v>
      </c>
      <c r="J23" s="23" t="s">
        <v>778</v>
      </c>
      <c r="K23" s="66"/>
      <c r="L23" s="67"/>
      <c r="M23" s="24">
        <v>12</v>
      </c>
      <c r="N23" s="25">
        <v>494</v>
      </c>
      <c r="O23" s="28">
        <v>2196</v>
      </c>
      <c r="P23" s="27">
        <f t="shared" si="1"/>
        <v>0</v>
      </c>
      <c r="R23" s="23" t="s">
        <v>779</v>
      </c>
      <c r="S23" s="66"/>
      <c r="T23" s="67"/>
      <c r="U23" s="24">
        <v>12</v>
      </c>
      <c r="V23" s="25">
        <v>494</v>
      </c>
      <c r="W23" s="28">
        <v>3040.8</v>
      </c>
      <c r="X23" s="27">
        <f t="shared" si="2"/>
        <v>0</v>
      </c>
      <c r="Z23" s="23" t="s">
        <v>780</v>
      </c>
      <c r="AA23" s="66"/>
      <c r="AB23" s="67"/>
      <c r="AC23" s="24">
        <v>12</v>
      </c>
      <c r="AD23" s="25">
        <v>494</v>
      </c>
      <c r="AE23" s="28">
        <v>3800</v>
      </c>
      <c r="AF23" s="27">
        <f t="shared" si="3"/>
        <v>0</v>
      </c>
      <c r="AH23" s="23" t="s">
        <v>781</v>
      </c>
      <c r="AI23" s="52"/>
      <c r="AJ23" s="55"/>
      <c r="AK23" s="25">
        <v>12</v>
      </c>
      <c r="AL23" s="25">
        <v>494</v>
      </c>
      <c r="AM23" s="28">
        <v>4698</v>
      </c>
      <c r="AN23" s="27">
        <f t="shared" si="4"/>
        <v>0</v>
      </c>
    </row>
    <row r="24" spans="2:40" x14ac:dyDescent="0.25">
      <c r="B24" s="23" t="s">
        <v>782</v>
      </c>
      <c r="C24" s="66"/>
      <c r="D24" s="67"/>
      <c r="E24" s="24">
        <v>13</v>
      </c>
      <c r="F24" s="25">
        <v>535</v>
      </c>
      <c r="G24" s="28">
        <v>1177.8</v>
      </c>
      <c r="H24" s="27">
        <f t="shared" si="5"/>
        <v>0</v>
      </c>
      <c r="J24" s="23" t="s">
        <v>783</v>
      </c>
      <c r="K24" s="66"/>
      <c r="L24" s="67"/>
      <c r="M24" s="24">
        <v>13</v>
      </c>
      <c r="N24" s="25">
        <v>535</v>
      </c>
      <c r="O24" s="28">
        <v>2379</v>
      </c>
      <c r="P24" s="27">
        <f t="shared" si="1"/>
        <v>0</v>
      </c>
      <c r="R24" s="23" t="s">
        <v>784</v>
      </c>
      <c r="S24" s="66"/>
      <c r="T24" s="67"/>
      <c r="U24" s="24">
        <v>13</v>
      </c>
      <c r="V24" s="25">
        <v>535</v>
      </c>
      <c r="W24" s="28">
        <v>3294.2000000000003</v>
      </c>
      <c r="X24" s="27">
        <f t="shared" si="2"/>
        <v>0</v>
      </c>
      <c r="Z24" s="23" t="s">
        <v>785</v>
      </c>
      <c r="AA24" s="66"/>
      <c r="AB24" s="67"/>
      <c r="AC24" s="24">
        <v>13</v>
      </c>
      <c r="AD24" s="25">
        <v>535</v>
      </c>
      <c r="AE24" s="28">
        <v>4117</v>
      </c>
      <c r="AF24" s="27">
        <f t="shared" si="3"/>
        <v>0</v>
      </c>
    </row>
    <row r="25" spans="2:40" x14ac:dyDescent="0.25">
      <c r="B25" s="23" t="s">
        <v>786</v>
      </c>
      <c r="C25" s="66"/>
      <c r="D25" s="67"/>
      <c r="E25" s="24">
        <v>14</v>
      </c>
      <c r="F25" s="25">
        <v>576</v>
      </c>
      <c r="G25" s="28">
        <v>1268.3999999999999</v>
      </c>
      <c r="H25" s="27">
        <f t="shared" si="5"/>
        <v>0</v>
      </c>
      <c r="J25" s="23" t="s">
        <v>787</v>
      </c>
      <c r="K25" s="66"/>
      <c r="L25" s="67"/>
      <c r="M25" s="24">
        <v>14</v>
      </c>
      <c r="N25" s="25">
        <v>576</v>
      </c>
      <c r="O25" s="28">
        <v>2562</v>
      </c>
      <c r="P25" s="27">
        <f t="shared" si="1"/>
        <v>0</v>
      </c>
      <c r="R25" s="23" t="s">
        <v>788</v>
      </c>
      <c r="S25" s="66"/>
      <c r="T25" s="67"/>
      <c r="U25" s="24">
        <v>14</v>
      </c>
      <c r="V25" s="25">
        <v>576</v>
      </c>
      <c r="W25" s="28">
        <v>3547.6</v>
      </c>
      <c r="X25" s="27">
        <f t="shared" si="2"/>
        <v>0</v>
      </c>
      <c r="Z25" s="23" t="s">
        <v>789</v>
      </c>
      <c r="AA25" s="66"/>
      <c r="AB25" s="67"/>
      <c r="AC25" s="24">
        <v>14</v>
      </c>
      <c r="AD25" s="25">
        <v>576</v>
      </c>
      <c r="AE25" s="28">
        <v>4434</v>
      </c>
      <c r="AF25" s="27">
        <f t="shared" si="3"/>
        <v>0</v>
      </c>
    </row>
    <row r="26" spans="2:40" x14ac:dyDescent="0.25">
      <c r="B26" s="23" t="s">
        <v>790</v>
      </c>
      <c r="C26" s="66"/>
      <c r="D26" s="67"/>
      <c r="E26" s="24">
        <v>15</v>
      </c>
      <c r="F26" s="25">
        <v>617</v>
      </c>
      <c r="G26" s="28">
        <v>1359</v>
      </c>
      <c r="H26" s="27">
        <f t="shared" si="5"/>
        <v>0</v>
      </c>
      <c r="J26" s="23" t="s">
        <v>791</v>
      </c>
      <c r="K26" s="66"/>
      <c r="L26" s="67"/>
      <c r="M26" s="24">
        <v>15</v>
      </c>
      <c r="N26" s="25">
        <v>617</v>
      </c>
      <c r="O26" s="28">
        <v>2745</v>
      </c>
      <c r="P26" s="27">
        <f t="shared" si="1"/>
        <v>0</v>
      </c>
      <c r="R26" s="23" t="s">
        <v>792</v>
      </c>
      <c r="S26" s="66"/>
      <c r="T26" s="67"/>
      <c r="U26" s="24">
        <v>15</v>
      </c>
      <c r="V26" s="25">
        <v>617</v>
      </c>
      <c r="W26" s="28">
        <v>3801</v>
      </c>
      <c r="X26" s="27">
        <f t="shared" si="2"/>
        <v>0</v>
      </c>
      <c r="Z26" s="23" t="s">
        <v>793</v>
      </c>
      <c r="AA26" s="66"/>
      <c r="AB26" s="67"/>
      <c r="AC26" s="24">
        <v>15</v>
      </c>
      <c r="AD26" s="25">
        <v>617</v>
      </c>
      <c r="AE26" s="28">
        <v>4751</v>
      </c>
      <c r="AF26" s="27">
        <f t="shared" si="3"/>
        <v>0</v>
      </c>
    </row>
    <row r="27" spans="2:40" x14ac:dyDescent="0.25">
      <c r="B27" s="23" t="s">
        <v>794</v>
      </c>
      <c r="C27" s="66"/>
      <c r="D27" s="67"/>
      <c r="E27" s="25">
        <v>16</v>
      </c>
      <c r="F27" s="25">
        <v>658</v>
      </c>
      <c r="G27" s="28">
        <v>1449.6</v>
      </c>
      <c r="H27" s="27">
        <f t="shared" si="5"/>
        <v>0</v>
      </c>
      <c r="J27" s="23" t="s">
        <v>795</v>
      </c>
      <c r="K27" s="66"/>
      <c r="L27" s="67"/>
      <c r="M27" s="25">
        <v>16</v>
      </c>
      <c r="N27" s="25">
        <v>658</v>
      </c>
      <c r="O27" s="28">
        <v>2928</v>
      </c>
      <c r="P27" s="27">
        <f t="shared" si="1"/>
        <v>0</v>
      </c>
      <c r="R27" s="23" t="s">
        <v>796</v>
      </c>
      <c r="S27" s="66"/>
      <c r="T27" s="67"/>
      <c r="U27" s="25">
        <v>16</v>
      </c>
      <c r="V27" s="25">
        <v>658</v>
      </c>
      <c r="W27" s="28">
        <v>4054.4</v>
      </c>
      <c r="X27" s="27">
        <f t="shared" si="2"/>
        <v>0</v>
      </c>
      <c r="Z27" s="23" t="s">
        <v>797</v>
      </c>
      <c r="AA27" s="66"/>
      <c r="AB27" s="67"/>
      <c r="AC27" s="25">
        <v>16</v>
      </c>
      <c r="AD27" s="25">
        <v>658</v>
      </c>
      <c r="AE27" s="28">
        <v>5067</v>
      </c>
      <c r="AF27" s="27">
        <f t="shared" si="3"/>
        <v>0</v>
      </c>
    </row>
  </sheetData>
  <mergeCells count="50">
    <mergeCell ref="AH12:AN12"/>
    <mergeCell ref="B13:B14"/>
    <mergeCell ref="C13:C14"/>
    <mergeCell ref="D13:D14"/>
    <mergeCell ref="E13:E14"/>
    <mergeCell ref="F13:F14"/>
    <mergeCell ref="M13:M14"/>
    <mergeCell ref="B12:H12"/>
    <mergeCell ref="J12:P12"/>
    <mergeCell ref="R12:X12"/>
    <mergeCell ref="Z12:AF12"/>
    <mergeCell ref="G13:G14"/>
    <mergeCell ref="H13:H14"/>
    <mergeCell ref="J13:J14"/>
    <mergeCell ref="K13:K14"/>
    <mergeCell ref="L13:L14"/>
    <mergeCell ref="AA13:AA14"/>
    <mergeCell ref="N13:N14"/>
    <mergeCell ref="O13:O14"/>
    <mergeCell ref="P13:P14"/>
    <mergeCell ref="R13:R14"/>
    <mergeCell ref="S13:S14"/>
    <mergeCell ref="T13:T14"/>
    <mergeCell ref="U13:U14"/>
    <mergeCell ref="V13:V14"/>
    <mergeCell ref="W13:W14"/>
    <mergeCell ref="X13:X14"/>
    <mergeCell ref="Z13:Z14"/>
    <mergeCell ref="AN13:AN14"/>
    <mergeCell ref="AB13:AB14"/>
    <mergeCell ref="AC13:AC14"/>
    <mergeCell ref="AD13:AD14"/>
    <mergeCell ref="AE13:AE14"/>
    <mergeCell ref="AF13:AF14"/>
    <mergeCell ref="AH13:AH14"/>
    <mergeCell ref="AI13:AI14"/>
    <mergeCell ref="AJ13:AJ14"/>
    <mergeCell ref="AK13:AK14"/>
    <mergeCell ref="AL13:AL14"/>
    <mergeCell ref="AM13:AM14"/>
    <mergeCell ref="AA15:AA27"/>
    <mergeCell ref="AB15:AB27"/>
    <mergeCell ref="AI15:AI23"/>
    <mergeCell ref="AJ15:AJ23"/>
    <mergeCell ref="C15:C27"/>
    <mergeCell ref="D15:D27"/>
    <mergeCell ref="K15:K27"/>
    <mergeCell ref="L15:L27"/>
    <mergeCell ref="S15:S27"/>
    <mergeCell ref="T15:T2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1A92E-51D1-46E8-8C4C-5299047A4C8B}">
  <dimension ref="B3:AN27"/>
  <sheetViews>
    <sheetView workbookViewId="0">
      <selection activeCell="H10" sqref="H10"/>
    </sheetView>
  </sheetViews>
  <sheetFormatPr defaultRowHeight="15" x14ac:dyDescent="0.25"/>
  <cols>
    <col min="1" max="1" width="3.42578125" customWidth="1"/>
    <col min="2" max="2" width="16.85546875" customWidth="1"/>
    <col min="3" max="3" width="12.28515625" customWidth="1"/>
    <col min="4" max="4" width="9.85546875" customWidth="1"/>
    <col min="6" max="6" width="8.140625" customWidth="1"/>
    <col min="7" max="7" width="18.5703125" customWidth="1"/>
    <col min="8" max="8" width="17.85546875" customWidth="1"/>
    <col min="9" max="9" width="4.28515625" customWidth="1"/>
    <col min="10" max="10" width="16.85546875" customWidth="1"/>
    <col min="11" max="11" width="12.42578125" customWidth="1"/>
    <col min="12" max="12" width="10.42578125" customWidth="1"/>
    <col min="14" max="14" width="8.140625" customWidth="1"/>
    <col min="15" max="15" width="18.7109375" customWidth="1"/>
    <col min="16" max="16" width="18.5703125" customWidth="1"/>
    <col min="17" max="17" width="3.42578125" customWidth="1"/>
    <col min="18" max="18" width="16.85546875" customWidth="1"/>
    <col min="19" max="19" width="12.42578125" customWidth="1"/>
    <col min="20" max="20" width="9.85546875" customWidth="1"/>
    <col min="22" max="22" width="8.140625" customWidth="1"/>
    <col min="23" max="23" width="18.85546875" customWidth="1"/>
    <col min="24" max="24" width="18.5703125" customWidth="1"/>
    <col min="25" max="25" width="4" customWidth="1"/>
    <col min="26" max="26" width="16.85546875" customWidth="1"/>
    <col min="27" max="27" width="12.42578125" customWidth="1"/>
    <col min="28" max="28" width="10.42578125" customWidth="1"/>
    <col min="30" max="30" width="8.140625" customWidth="1"/>
    <col min="31" max="31" width="18.7109375" customWidth="1"/>
    <col min="32" max="32" width="18.5703125" customWidth="1"/>
    <col min="33" max="33" width="3.42578125" customWidth="1"/>
    <col min="34" max="34" width="16.85546875" customWidth="1"/>
    <col min="35" max="35" width="12.42578125" customWidth="1"/>
    <col min="36" max="36" width="9.85546875" customWidth="1"/>
    <col min="38" max="38" width="8.140625" customWidth="1"/>
    <col min="39" max="39" width="18.85546875" customWidth="1"/>
    <col min="40" max="40" width="18.5703125" customWidth="1"/>
  </cols>
  <sheetData>
    <row r="3" spans="2:40" ht="15.75" x14ac:dyDescent="0.25">
      <c r="B3" s="1"/>
      <c r="C3" s="2" t="s">
        <v>0</v>
      </c>
      <c r="D3" s="2"/>
      <c r="E3" s="3"/>
      <c r="F3" s="3"/>
      <c r="G3" s="4"/>
    </row>
    <row r="4" spans="2:40" ht="16.5" thickBot="1" x14ac:dyDescent="0.3">
      <c r="B4" s="5"/>
      <c r="C4" s="6"/>
      <c r="D4" s="6"/>
      <c r="E4" s="6"/>
      <c r="F4" s="6"/>
      <c r="G4" s="7"/>
    </row>
    <row r="5" spans="2:40" ht="16.5" thickBot="1" x14ac:dyDescent="0.3">
      <c r="B5" s="5" t="s">
        <v>1</v>
      </c>
      <c r="C5" s="6"/>
      <c r="D5" s="6"/>
      <c r="E5" s="6"/>
      <c r="F5" s="8"/>
      <c r="G5" s="7"/>
      <c r="K5" s="9" t="s">
        <v>2</v>
      </c>
    </row>
    <row r="6" spans="2:40" ht="16.5" thickBot="1" x14ac:dyDescent="0.3">
      <c r="B6" s="5"/>
      <c r="C6" s="6"/>
      <c r="D6" s="6"/>
      <c r="E6" s="6"/>
      <c r="F6" s="10"/>
      <c r="G6" s="7"/>
    </row>
    <row r="7" spans="2:40" ht="16.5" thickBot="1" x14ac:dyDescent="0.3">
      <c r="B7" s="5" t="s">
        <v>3</v>
      </c>
      <c r="C7" s="6"/>
      <c r="D7" s="6"/>
      <c r="E7" s="6"/>
      <c r="F7" s="8"/>
      <c r="G7" s="7"/>
      <c r="K7" t="s">
        <v>4</v>
      </c>
      <c r="M7" s="11">
        <f>(F5+F7)/2-F9</f>
        <v>0</v>
      </c>
    </row>
    <row r="8" spans="2:40" ht="16.5" thickBot="1" x14ac:dyDescent="0.3">
      <c r="B8" s="5"/>
      <c r="C8" s="6"/>
      <c r="D8" s="6"/>
      <c r="E8" s="6"/>
      <c r="F8" s="10"/>
      <c r="G8" s="7"/>
    </row>
    <row r="9" spans="2:40" ht="16.5" thickBot="1" x14ac:dyDescent="0.3">
      <c r="B9" s="5" t="s">
        <v>5</v>
      </c>
      <c r="C9" s="6"/>
      <c r="D9" s="6"/>
      <c r="E9" s="6"/>
      <c r="F9" s="8"/>
      <c r="G9" s="7"/>
    </row>
    <row r="10" spans="2:40" ht="15.75" x14ac:dyDescent="0.25">
      <c r="B10" s="12"/>
      <c r="C10" s="13"/>
      <c r="D10" s="13"/>
      <c r="E10" s="13"/>
      <c r="F10" s="14"/>
      <c r="G10" s="15"/>
    </row>
    <row r="11" spans="2:40" ht="15.75" x14ac:dyDescent="0.25">
      <c r="B11" s="6"/>
      <c r="C11" s="6"/>
      <c r="D11" s="6"/>
      <c r="E11" s="6"/>
      <c r="F11" s="10"/>
      <c r="G11" s="6"/>
    </row>
    <row r="12" spans="2:40" ht="18.75" x14ac:dyDescent="0.25">
      <c r="B12" s="63" t="s">
        <v>798</v>
      </c>
      <c r="C12" s="63"/>
      <c r="D12" s="63"/>
      <c r="E12" s="63"/>
      <c r="F12" s="63"/>
      <c r="G12" s="63"/>
      <c r="H12" s="63"/>
      <c r="J12" s="63" t="s">
        <v>799</v>
      </c>
      <c r="K12" s="63"/>
      <c r="L12" s="63"/>
      <c r="M12" s="63"/>
      <c r="N12" s="63"/>
      <c r="O12" s="63"/>
      <c r="P12" s="63"/>
      <c r="R12" s="63" t="s">
        <v>800</v>
      </c>
      <c r="S12" s="63"/>
      <c r="T12" s="63"/>
      <c r="U12" s="63"/>
      <c r="V12" s="63"/>
      <c r="W12" s="63"/>
      <c r="X12" s="63"/>
      <c r="Z12" s="63" t="s">
        <v>801</v>
      </c>
      <c r="AA12" s="63"/>
      <c r="AB12" s="63"/>
      <c r="AC12" s="63"/>
      <c r="AD12" s="63"/>
      <c r="AE12" s="63"/>
      <c r="AF12" s="63"/>
      <c r="AH12" s="63" t="s">
        <v>802</v>
      </c>
      <c r="AI12" s="63"/>
      <c r="AJ12" s="63"/>
      <c r="AK12" s="63"/>
      <c r="AL12" s="63"/>
      <c r="AM12" s="63"/>
      <c r="AN12" s="63"/>
    </row>
    <row r="13" spans="2:40" x14ac:dyDescent="0.25">
      <c r="B13" s="61" t="s">
        <v>11</v>
      </c>
      <c r="C13" s="56" t="s">
        <v>12</v>
      </c>
      <c r="D13" s="56" t="s">
        <v>13</v>
      </c>
      <c r="E13" s="56" t="s">
        <v>14</v>
      </c>
      <c r="F13" s="58" t="s">
        <v>15</v>
      </c>
      <c r="G13" s="59" t="s">
        <v>16</v>
      </c>
      <c r="H13" s="59" t="s">
        <v>17</v>
      </c>
      <c r="J13" s="61" t="s">
        <v>11</v>
      </c>
      <c r="K13" s="56" t="s">
        <v>12</v>
      </c>
      <c r="L13" s="56" t="s">
        <v>13</v>
      </c>
      <c r="M13" s="56" t="s">
        <v>14</v>
      </c>
      <c r="N13" s="58" t="s">
        <v>15</v>
      </c>
      <c r="O13" s="59" t="s">
        <v>16</v>
      </c>
      <c r="P13" s="59" t="s">
        <v>17</v>
      </c>
      <c r="R13" s="61" t="s">
        <v>11</v>
      </c>
      <c r="S13" s="56" t="s">
        <v>12</v>
      </c>
      <c r="T13" s="56" t="s">
        <v>13</v>
      </c>
      <c r="U13" s="56" t="s">
        <v>14</v>
      </c>
      <c r="V13" s="58" t="s">
        <v>15</v>
      </c>
      <c r="W13" s="59" t="s">
        <v>16</v>
      </c>
      <c r="X13" s="59" t="s">
        <v>17</v>
      </c>
      <c r="Z13" s="61" t="s">
        <v>11</v>
      </c>
      <c r="AA13" s="56" t="s">
        <v>12</v>
      </c>
      <c r="AB13" s="56" t="s">
        <v>13</v>
      </c>
      <c r="AC13" s="56" t="s">
        <v>14</v>
      </c>
      <c r="AD13" s="58" t="s">
        <v>15</v>
      </c>
      <c r="AE13" s="59" t="s">
        <v>16</v>
      </c>
      <c r="AF13" s="59" t="s">
        <v>17</v>
      </c>
      <c r="AH13" s="61" t="s">
        <v>11</v>
      </c>
      <c r="AI13" s="56" t="s">
        <v>12</v>
      </c>
      <c r="AJ13" s="56" t="s">
        <v>13</v>
      </c>
      <c r="AK13" s="56" t="s">
        <v>14</v>
      </c>
      <c r="AL13" s="58" t="s">
        <v>15</v>
      </c>
      <c r="AM13" s="59" t="s">
        <v>16</v>
      </c>
      <c r="AN13" s="59" t="s">
        <v>17</v>
      </c>
    </row>
    <row r="14" spans="2:40" x14ac:dyDescent="0.25">
      <c r="B14" s="62"/>
      <c r="C14" s="57"/>
      <c r="D14" s="57"/>
      <c r="E14" s="57"/>
      <c r="F14" s="56"/>
      <c r="G14" s="60"/>
      <c r="H14" s="59"/>
      <c r="J14" s="62"/>
      <c r="K14" s="57"/>
      <c r="L14" s="57"/>
      <c r="M14" s="57"/>
      <c r="N14" s="56"/>
      <c r="O14" s="60"/>
      <c r="P14" s="59"/>
      <c r="R14" s="62"/>
      <c r="S14" s="57"/>
      <c r="T14" s="57"/>
      <c r="U14" s="57"/>
      <c r="V14" s="56"/>
      <c r="W14" s="60"/>
      <c r="X14" s="59"/>
      <c r="Z14" s="62"/>
      <c r="AA14" s="57"/>
      <c r="AB14" s="57"/>
      <c r="AC14" s="57"/>
      <c r="AD14" s="56"/>
      <c r="AE14" s="60"/>
      <c r="AF14" s="59"/>
      <c r="AH14" s="62"/>
      <c r="AI14" s="57"/>
      <c r="AJ14" s="57"/>
      <c r="AK14" s="57"/>
      <c r="AL14" s="56"/>
      <c r="AM14" s="60"/>
      <c r="AN14" s="59"/>
    </row>
    <row r="15" spans="2:40" x14ac:dyDescent="0.25">
      <c r="B15" s="23" t="s">
        <v>803</v>
      </c>
      <c r="C15" s="66">
        <v>1750</v>
      </c>
      <c r="D15" s="67" t="s">
        <v>20</v>
      </c>
      <c r="E15" s="24">
        <v>4</v>
      </c>
      <c r="F15" s="25">
        <v>166</v>
      </c>
      <c r="G15" s="28">
        <v>413</v>
      </c>
      <c r="H15" s="27">
        <f t="shared" ref="H15:H21" si="0">G15*POWER((($F$5+$F$7)/2-$F$9)/70,1.27)</f>
        <v>0</v>
      </c>
      <c r="J15" s="23" t="s">
        <v>804</v>
      </c>
      <c r="K15" s="66">
        <v>1750</v>
      </c>
      <c r="L15" s="67" t="s">
        <v>22</v>
      </c>
      <c r="M15" s="24">
        <v>4</v>
      </c>
      <c r="N15" s="25">
        <v>166</v>
      </c>
      <c r="O15" s="28">
        <v>848</v>
      </c>
      <c r="P15" s="27">
        <f>O15*POWER((($F$5+$F$7)/2-$F$9)/70,1.29)</f>
        <v>0</v>
      </c>
      <c r="R15" s="23" t="s">
        <v>805</v>
      </c>
      <c r="S15" s="66">
        <v>1750</v>
      </c>
      <c r="T15" s="67" t="s">
        <v>24</v>
      </c>
      <c r="U15" s="24">
        <v>4</v>
      </c>
      <c r="V15" s="25">
        <v>166</v>
      </c>
      <c r="W15" s="28">
        <v>1167</v>
      </c>
      <c r="X15" s="27">
        <f>W15*POWER((($F$5+$F$7)/2-$F$9)/70,1.29)</f>
        <v>0</v>
      </c>
      <c r="Z15" s="23" t="s">
        <v>806</v>
      </c>
      <c r="AA15" s="50">
        <v>1750</v>
      </c>
      <c r="AB15" s="53" t="s">
        <v>26</v>
      </c>
      <c r="AC15" s="24">
        <v>4</v>
      </c>
      <c r="AD15" s="25">
        <v>166</v>
      </c>
      <c r="AE15" s="28">
        <v>1459</v>
      </c>
      <c r="AF15" s="27">
        <f>AE15*POWER((($F$5+$F$7)/2-$F$9)/70,1.33)</f>
        <v>0</v>
      </c>
      <c r="AH15" s="23" t="s">
        <v>807</v>
      </c>
      <c r="AI15" s="50">
        <v>1750</v>
      </c>
      <c r="AJ15" s="53" t="s">
        <v>28</v>
      </c>
      <c r="AK15" s="24">
        <v>4</v>
      </c>
      <c r="AL15" s="25">
        <v>166</v>
      </c>
      <c r="AM15" s="28">
        <v>1803</v>
      </c>
      <c r="AN15" s="27">
        <f>AM15*POWER((($F$5+$F$7)/2-$F$9)/70,1.33)</f>
        <v>0</v>
      </c>
    </row>
    <row r="16" spans="2:40" x14ac:dyDescent="0.25">
      <c r="B16" s="23" t="s">
        <v>808</v>
      </c>
      <c r="C16" s="66"/>
      <c r="D16" s="67"/>
      <c r="E16" s="24">
        <v>5</v>
      </c>
      <c r="F16" s="25">
        <v>207</v>
      </c>
      <c r="G16" s="28">
        <v>517</v>
      </c>
      <c r="H16" s="27">
        <f t="shared" si="0"/>
        <v>0</v>
      </c>
      <c r="J16" s="23" t="s">
        <v>809</v>
      </c>
      <c r="K16" s="66"/>
      <c r="L16" s="67"/>
      <c r="M16" s="24">
        <v>5</v>
      </c>
      <c r="N16" s="25">
        <v>207</v>
      </c>
      <c r="O16" s="28">
        <v>1060</v>
      </c>
      <c r="P16" s="27">
        <f t="shared" ref="P16:P27" si="1">O16*POWER((($F$5+$F$7)/2-$F$9)/70,1.29)</f>
        <v>0</v>
      </c>
      <c r="R16" s="23" t="s">
        <v>810</v>
      </c>
      <c r="S16" s="66"/>
      <c r="T16" s="67"/>
      <c r="U16" s="24">
        <v>5</v>
      </c>
      <c r="V16" s="25">
        <v>207</v>
      </c>
      <c r="W16" s="28">
        <v>1459</v>
      </c>
      <c r="X16" s="27">
        <f t="shared" ref="X16:X27" si="2">W16*POWER((($F$5+$F$7)/2-$F$9)/70,1.29)</f>
        <v>0</v>
      </c>
      <c r="Z16" s="23" t="s">
        <v>811</v>
      </c>
      <c r="AA16" s="51"/>
      <c r="AB16" s="54"/>
      <c r="AC16" s="24">
        <v>5</v>
      </c>
      <c r="AD16" s="25">
        <v>207</v>
      </c>
      <c r="AE16" s="28">
        <v>1824</v>
      </c>
      <c r="AF16" s="27">
        <f t="shared" ref="AF16:AF25" si="3">AE16*POWER((($F$5+$F$7)/2-$F$9)/70,1.33)</f>
        <v>0</v>
      </c>
      <c r="AH16" s="23" t="s">
        <v>812</v>
      </c>
      <c r="AI16" s="51"/>
      <c r="AJ16" s="54"/>
      <c r="AK16" s="24">
        <v>5</v>
      </c>
      <c r="AL16" s="25">
        <v>207</v>
      </c>
      <c r="AM16" s="28">
        <v>2254</v>
      </c>
      <c r="AN16" s="27">
        <f t="shared" ref="AN16:AN21" si="4">AM16*POWER((($F$5+$F$7)/2-$F$9)/70,1.33)</f>
        <v>0</v>
      </c>
    </row>
    <row r="17" spans="2:40" x14ac:dyDescent="0.25">
      <c r="B17" s="23" t="s">
        <v>813</v>
      </c>
      <c r="C17" s="66"/>
      <c r="D17" s="67"/>
      <c r="E17" s="24">
        <v>6</v>
      </c>
      <c r="F17" s="25">
        <v>248</v>
      </c>
      <c r="G17" s="28">
        <v>620</v>
      </c>
      <c r="H17" s="27">
        <f t="shared" si="0"/>
        <v>0</v>
      </c>
      <c r="J17" s="23" t="s">
        <v>814</v>
      </c>
      <c r="K17" s="66"/>
      <c r="L17" s="67"/>
      <c r="M17" s="24">
        <v>6</v>
      </c>
      <c r="N17" s="25">
        <v>248</v>
      </c>
      <c r="O17" s="28">
        <v>1272</v>
      </c>
      <c r="P17" s="27">
        <f t="shared" si="1"/>
        <v>0</v>
      </c>
      <c r="R17" s="23" t="s">
        <v>815</v>
      </c>
      <c r="S17" s="66"/>
      <c r="T17" s="67"/>
      <c r="U17" s="24">
        <v>6</v>
      </c>
      <c r="V17" s="25">
        <v>248</v>
      </c>
      <c r="W17" s="28">
        <v>1751</v>
      </c>
      <c r="X17" s="27">
        <f t="shared" si="2"/>
        <v>0</v>
      </c>
      <c r="Z17" s="23" t="s">
        <v>816</v>
      </c>
      <c r="AA17" s="51"/>
      <c r="AB17" s="54"/>
      <c r="AC17" s="24">
        <v>6</v>
      </c>
      <c r="AD17" s="25">
        <v>248</v>
      </c>
      <c r="AE17" s="28">
        <v>2188</v>
      </c>
      <c r="AF17" s="27">
        <f t="shared" si="3"/>
        <v>0</v>
      </c>
      <c r="AH17" s="23" t="s">
        <v>817</v>
      </c>
      <c r="AI17" s="51"/>
      <c r="AJ17" s="54"/>
      <c r="AK17" s="24">
        <v>6</v>
      </c>
      <c r="AL17" s="25">
        <v>248</v>
      </c>
      <c r="AM17" s="28">
        <v>2705</v>
      </c>
      <c r="AN17" s="27">
        <f t="shared" si="4"/>
        <v>0</v>
      </c>
    </row>
    <row r="18" spans="2:40" x14ac:dyDescent="0.25">
      <c r="B18" s="23" t="s">
        <v>818</v>
      </c>
      <c r="C18" s="66"/>
      <c r="D18" s="67"/>
      <c r="E18" s="24">
        <v>7</v>
      </c>
      <c r="F18" s="25">
        <v>289</v>
      </c>
      <c r="G18" s="28">
        <v>723</v>
      </c>
      <c r="H18" s="27">
        <f t="shared" si="0"/>
        <v>0</v>
      </c>
      <c r="J18" s="23" t="s">
        <v>819</v>
      </c>
      <c r="K18" s="66"/>
      <c r="L18" s="67"/>
      <c r="M18" s="24">
        <v>7</v>
      </c>
      <c r="N18" s="25">
        <v>289</v>
      </c>
      <c r="O18" s="28">
        <v>1484</v>
      </c>
      <c r="P18" s="27">
        <f t="shared" si="1"/>
        <v>0</v>
      </c>
      <c r="R18" s="23" t="s">
        <v>820</v>
      </c>
      <c r="S18" s="66"/>
      <c r="T18" s="67"/>
      <c r="U18" s="24">
        <v>7</v>
      </c>
      <c r="V18" s="25">
        <v>289</v>
      </c>
      <c r="W18" s="28">
        <v>2043</v>
      </c>
      <c r="X18" s="27">
        <f t="shared" si="2"/>
        <v>0</v>
      </c>
      <c r="Z18" s="23" t="s">
        <v>821</v>
      </c>
      <c r="AA18" s="51"/>
      <c r="AB18" s="54"/>
      <c r="AC18" s="24">
        <v>7</v>
      </c>
      <c r="AD18" s="25">
        <v>289</v>
      </c>
      <c r="AE18" s="28">
        <v>2553</v>
      </c>
      <c r="AF18" s="27">
        <f t="shared" si="3"/>
        <v>0</v>
      </c>
      <c r="AH18" s="23" t="s">
        <v>822</v>
      </c>
      <c r="AI18" s="51"/>
      <c r="AJ18" s="54"/>
      <c r="AK18" s="24">
        <v>7</v>
      </c>
      <c r="AL18" s="25">
        <v>289</v>
      </c>
      <c r="AM18" s="28">
        <v>3156</v>
      </c>
      <c r="AN18" s="27">
        <f t="shared" si="4"/>
        <v>0</v>
      </c>
    </row>
    <row r="19" spans="2:40" ht="15.75" x14ac:dyDescent="0.25">
      <c r="B19" s="23" t="s">
        <v>823</v>
      </c>
      <c r="C19" s="66"/>
      <c r="D19" s="67"/>
      <c r="E19" s="24">
        <v>8</v>
      </c>
      <c r="F19" s="25">
        <v>330</v>
      </c>
      <c r="G19" s="28">
        <v>826</v>
      </c>
      <c r="H19" s="27">
        <f t="shared" si="0"/>
        <v>0</v>
      </c>
      <c r="I19" s="29"/>
      <c r="J19" s="23" t="s">
        <v>824</v>
      </c>
      <c r="K19" s="66"/>
      <c r="L19" s="67"/>
      <c r="M19" s="24">
        <v>8</v>
      </c>
      <c r="N19" s="25">
        <v>330</v>
      </c>
      <c r="O19" s="28">
        <v>1696</v>
      </c>
      <c r="P19" s="27">
        <f t="shared" si="1"/>
        <v>0</v>
      </c>
      <c r="R19" s="23" t="s">
        <v>825</v>
      </c>
      <c r="S19" s="66"/>
      <c r="T19" s="67"/>
      <c r="U19" s="24">
        <v>8</v>
      </c>
      <c r="V19" s="25">
        <v>330</v>
      </c>
      <c r="W19" s="28">
        <v>2334</v>
      </c>
      <c r="X19" s="27">
        <f t="shared" si="2"/>
        <v>0</v>
      </c>
      <c r="Z19" s="23" t="s">
        <v>826</v>
      </c>
      <c r="AA19" s="51"/>
      <c r="AB19" s="54"/>
      <c r="AC19" s="24">
        <v>8</v>
      </c>
      <c r="AD19" s="25">
        <v>330</v>
      </c>
      <c r="AE19" s="28">
        <v>2918</v>
      </c>
      <c r="AF19" s="27">
        <f t="shared" si="3"/>
        <v>0</v>
      </c>
      <c r="AH19" s="23" t="s">
        <v>827</v>
      </c>
      <c r="AI19" s="51"/>
      <c r="AJ19" s="54"/>
      <c r="AK19" s="24">
        <v>8</v>
      </c>
      <c r="AL19" s="25">
        <v>330</v>
      </c>
      <c r="AM19" s="28">
        <v>3606</v>
      </c>
      <c r="AN19" s="27">
        <f t="shared" si="4"/>
        <v>0</v>
      </c>
    </row>
    <row r="20" spans="2:40" x14ac:dyDescent="0.25">
      <c r="B20" s="23" t="s">
        <v>828</v>
      </c>
      <c r="C20" s="66"/>
      <c r="D20" s="67"/>
      <c r="E20" s="24">
        <v>9</v>
      </c>
      <c r="F20" s="25">
        <v>371</v>
      </c>
      <c r="G20" s="28">
        <v>930</v>
      </c>
      <c r="H20" s="27">
        <f t="shared" si="0"/>
        <v>0</v>
      </c>
      <c r="J20" s="23" t="s">
        <v>829</v>
      </c>
      <c r="K20" s="66"/>
      <c r="L20" s="67"/>
      <c r="M20" s="24">
        <v>9</v>
      </c>
      <c r="N20" s="25">
        <v>371</v>
      </c>
      <c r="O20" s="28">
        <v>1908</v>
      </c>
      <c r="P20" s="27">
        <f t="shared" si="1"/>
        <v>0</v>
      </c>
      <c r="R20" s="23" t="s">
        <v>830</v>
      </c>
      <c r="S20" s="66"/>
      <c r="T20" s="67"/>
      <c r="U20" s="24">
        <v>9</v>
      </c>
      <c r="V20" s="25">
        <v>371</v>
      </c>
      <c r="W20" s="28">
        <v>2626</v>
      </c>
      <c r="X20" s="27">
        <f t="shared" si="2"/>
        <v>0</v>
      </c>
      <c r="Z20" s="23" t="s">
        <v>831</v>
      </c>
      <c r="AA20" s="51"/>
      <c r="AB20" s="54"/>
      <c r="AC20" s="24">
        <v>9</v>
      </c>
      <c r="AD20" s="25">
        <v>371</v>
      </c>
      <c r="AE20" s="28">
        <v>3282</v>
      </c>
      <c r="AF20" s="27">
        <f t="shared" si="3"/>
        <v>0</v>
      </c>
      <c r="AH20" s="48" t="s">
        <v>832</v>
      </c>
      <c r="AI20" s="51"/>
      <c r="AJ20" s="54"/>
      <c r="AK20" s="24">
        <v>9</v>
      </c>
      <c r="AL20" s="24">
        <v>371</v>
      </c>
      <c r="AM20" s="30">
        <v>4057</v>
      </c>
      <c r="AN20" s="27">
        <f t="shared" si="4"/>
        <v>0</v>
      </c>
    </row>
    <row r="21" spans="2:40" x14ac:dyDescent="0.25">
      <c r="B21" s="23" t="s">
        <v>833</v>
      </c>
      <c r="C21" s="66"/>
      <c r="D21" s="67"/>
      <c r="E21" s="24">
        <v>10</v>
      </c>
      <c r="F21" s="25">
        <v>412</v>
      </c>
      <c r="G21" s="28">
        <v>1033</v>
      </c>
      <c r="H21" s="27">
        <f t="shared" si="0"/>
        <v>0</v>
      </c>
      <c r="J21" s="23" t="s">
        <v>834</v>
      </c>
      <c r="K21" s="66"/>
      <c r="L21" s="67"/>
      <c r="M21" s="24">
        <v>10</v>
      </c>
      <c r="N21" s="25">
        <v>412</v>
      </c>
      <c r="O21" s="28">
        <v>2120</v>
      </c>
      <c r="P21" s="27">
        <f t="shared" si="1"/>
        <v>0</v>
      </c>
      <c r="R21" s="23" t="s">
        <v>835</v>
      </c>
      <c r="S21" s="66"/>
      <c r="T21" s="67"/>
      <c r="U21" s="24">
        <v>10</v>
      </c>
      <c r="V21" s="25">
        <v>412</v>
      </c>
      <c r="W21" s="28">
        <v>2918</v>
      </c>
      <c r="X21" s="27">
        <f t="shared" si="2"/>
        <v>0</v>
      </c>
      <c r="Z21" s="23" t="s">
        <v>836</v>
      </c>
      <c r="AA21" s="51"/>
      <c r="AB21" s="54"/>
      <c r="AC21" s="24">
        <v>10</v>
      </c>
      <c r="AD21" s="25">
        <v>412</v>
      </c>
      <c r="AE21" s="28">
        <v>3647</v>
      </c>
      <c r="AF21" s="27">
        <f t="shared" si="3"/>
        <v>0</v>
      </c>
      <c r="AH21" s="23" t="s">
        <v>837</v>
      </c>
      <c r="AI21" s="52"/>
      <c r="AJ21" s="55"/>
      <c r="AK21" s="25">
        <v>10</v>
      </c>
      <c r="AL21" s="25">
        <v>412</v>
      </c>
      <c r="AM21" s="28">
        <v>4508</v>
      </c>
      <c r="AN21" s="27">
        <f t="shared" si="4"/>
        <v>0</v>
      </c>
    </row>
    <row r="22" spans="2:40" x14ac:dyDescent="0.25">
      <c r="B22" s="23" t="s">
        <v>838</v>
      </c>
      <c r="C22" s="66"/>
      <c r="D22" s="67"/>
      <c r="E22" s="24">
        <v>11</v>
      </c>
      <c r="F22" s="25">
        <v>453</v>
      </c>
      <c r="G22" s="28">
        <v>1136</v>
      </c>
      <c r="H22" s="27">
        <f>G22*POWER((($F$5+$F$7)/2-$F$9)/70,1.27)</f>
        <v>0</v>
      </c>
      <c r="J22" s="23" t="s">
        <v>839</v>
      </c>
      <c r="K22" s="66"/>
      <c r="L22" s="67"/>
      <c r="M22" s="24">
        <v>11</v>
      </c>
      <c r="N22" s="25">
        <v>453</v>
      </c>
      <c r="O22" s="28">
        <v>2332</v>
      </c>
      <c r="P22" s="27">
        <f t="shared" si="1"/>
        <v>0</v>
      </c>
      <c r="R22" s="23" t="s">
        <v>840</v>
      </c>
      <c r="S22" s="66"/>
      <c r="T22" s="67"/>
      <c r="U22" s="24">
        <v>11</v>
      </c>
      <c r="V22" s="25">
        <v>453</v>
      </c>
      <c r="W22" s="28">
        <v>3210</v>
      </c>
      <c r="X22" s="27">
        <f t="shared" si="2"/>
        <v>0</v>
      </c>
      <c r="Z22" s="23" t="s">
        <v>841</v>
      </c>
      <c r="AA22" s="51"/>
      <c r="AB22" s="54"/>
      <c r="AC22" s="24">
        <v>11</v>
      </c>
      <c r="AD22" s="25">
        <v>453</v>
      </c>
      <c r="AE22" s="28">
        <v>4012</v>
      </c>
      <c r="AF22" s="27">
        <f t="shared" si="3"/>
        <v>0</v>
      </c>
    </row>
    <row r="23" spans="2:40" x14ac:dyDescent="0.25">
      <c r="B23" s="23" t="s">
        <v>842</v>
      </c>
      <c r="C23" s="66"/>
      <c r="D23" s="67"/>
      <c r="E23" s="24">
        <v>12</v>
      </c>
      <c r="F23" s="25">
        <v>494</v>
      </c>
      <c r="G23" s="28">
        <v>1240</v>
      </c>
      <c r="H23" s="27">
        <f t="shared" ref="H23:H27" si="5">G23*POWER((($F$5+$F$7)/2-$F$9)/70,1.27)</f>
        <v>0</v>
      </c>
      <c r="J23" s="23" t="s">
        <v>843</v>
      </c>
      <c r="K23" s="66"/>
      <c r="L23" s="67"/>
      <c r="M23" s="24">
        <v>12</v>
      </c>
      <c r="N23" s="25">
        <v>494</v>
      </c>
      <c r="O23" s="28">
        <v>2544</v>
      </c>
      <c r="P23" s="27">
        <f t="shared" si="1"/>
        <v>0</v>
      </c>
      <c r="R23" s="23" t="s">
        <v>844</v>
      </c>
      <c r="S23" s="66"/>
      <c r="T23" s="67"/>
      <c r="U23" s="24">
        <v>12</v>
      </c>
      <c r="V23" s="25">
        <v>494</v>
      </c>
      <c r="W23" s="28">
        <v>3502</v>
      </c>
      <c r="X23" s="27">
        <f t="shared" si="2"/>
        <v>0</v>
      </c>
      <c r="Z23" s="23" t="s">
        <v>845</v>
      </c>
      <c r="AA23" s="51"/>
      <c r="AB23" s="54"/>
      <c r="AC23" s="24">
        <v>12</v>
      </c>
      <c r="AD23" s="25">
        <v>494</v>
      </c>
      <c r="AE23" s="28">
        <v>4376</v>
      </c>
      <c r="AF23" s="27">
        <f t="shared" si="3"/>
        <v>0</v>
      </c>
    </row>
    <row r="24" spans="2:40" x14ac:dyDescent="0.25">
      <c r="B24" s="23" t="s">
        <v>846</v>
      </c>
      <c r="C24" s="66"/>
      <c r="D24" s="67"/>
      <c r="E24" s="24">
        <v>13</v>
      </c>
      <c r="F24" s="25">
        <v>535</v>
      </c>
      <c r="G24" s="28">
        <v>1343</v>
      </c>
      <c r="H24" s="27">
        <f t="shared" si="5"/>
        <v>0</v>
      </c>
      <c r="J24" s="23" t="s">
        <v>847</v>
      </c>
      <c r="K24" s="66"/>
      <c r="L24" s="67"/>
      <c r="M24" s="24">
        <v>13</v>
      </c>
      <c r="N24" s="25">
        <v>535</v>
      </c>
      <c r="O24" s="28">
        <v>2756</v>
      </c>
      <c r="P24" s="27">
        <f t="shared" si="1"/>
        <v>0</v>
      </c>
      <c r="R24" s="23" t="s">
        <v>848</v>
      </c>
      <c r="S24" s="66"/>
      <c r="T24" s="67"/>
      <c r="U24" s="24">
        <v>13</v>
      </c>
      <c r="V24" s="25">
        <v>535</v>
      </c>
      <c r="W24" s="28">
        <v>3793</v>
      </c>
      <c r="X24" s="27">
        <f t="shared" si="2"/>
        <v>0</v>
      </c>
      <c r="Z24" s="23" t="s">
        <v>849</v>
      </c>
      <c r="AA24" s="51"/>
      <c r="AB24" s="54"/>
      <c r="AC24" s="24">
        <v>13</v>
      </c>
      <c r="AD24" s="25">
        <v>535</v>
      </c>
      <c r="AE24" s="28">
        <v>4741</v>
      </c>
      <c r="AF24" s="27">
        <f t="shared" si="3"/>
        <v>0</v>
      </c>
    </row>
    <row r="25" spans="2:40" x14ac:dyDescent="0.25">
      <c r="B25" s="23" t="s">
        <v>850</v>
      </c>
      <c r="C25" s="66"/>
      <c r="D25" s="67"/>
      <c r="E25" s="24">
        <v>14</v>
      </c>
      <c r="F25" s="25">
        <v>576</v>
      </c>
      <c r="G25" s="28">
        <v>1446</v>
      </c>
      <c r="H25" s="27">
        <f t="shared" si="5"/>
        <v>0</v>
      </c>
      <c r="J25" s="23" t="s">
        <v>851</v>
      </c>
      <c r="K25" s="66"/>
      <c r="L25" s="67"/>
      <c r="M25" s="24">
        <v>14</v>
      </c>
      <c r="N25" s="25">
        <v>576</v>
      </c>
      <c r="O25" s="28">
        <v>2968</v>
      </c>
      <c r="P25" s="27">
        <f t="shared" si="1"/>
        <v>0</v>
      </c>
      <c r="R25" s="23" t="s">
        <v>852</v>
      </c>
      <c r="S25" s="66"/>
      <c r="T25" s="67"/>
      <c r="U25" s="24">
        <v>14</v>
      </c>
      <c r="V25" s="25">
        <v>576</v>
      </c>
      <c r="W25" s="28">
        <v>4085</v>
      </c>
      <c r="X25" s="27">
        <f t="shared" si="2"/>
        <v>0</v>
      </c>
      <c r="Z25" s="23" t="s">
        <v>853</v>
      </c>
      <c r="AA25" s="52"/>
      <c r="AB25" s="55"/>
      <c r="AC25" s="25">
        <v>14</v>
      </c>
      <c r="AD25" s="25">
        <v>576</v>
      </c>
      <c r="AE25" s="28">
        <v>5106</v>
      </c>
      <c r="AF25" s="27">
        <f t="shared" si="3"/>
        <v>0</v>
      </c>
    </row>
    <row r="26" spans="2:40" x14ac:dyDescent="0.25">
      <c r="B26" s="23" t="s">
        <v>854</v>
      </c>
      <c r="C26" s="66"/>
      <c r="D26" s="67"/>
      <c r="E26" s="24">
        <v>15</v>
      </c>
      <c r="F26" s="25">
        <v>617</v>
      </c>
      <c r="G26" s="28">
        <v>1550</v>
      </c>
      <c r="H26" s="27">
        <f t="shared" si="5"/>
        <v>0</v>
      </c>
      <c r="J26" s="23" t="s">
        <v>855</v>
      </c>
      <c r="K26" s="66"/>
      <c r="L26" s="67"/>
      <c r="M26" s="24">
        <v>15</v>
      </c>
      <c r="N26" s="25">
        <v>617</v>
      </c>
      <c r="O26" s="28">
        <v>3180</v>
      </c>
      <c r="P26" s="27">
        <f t="shared" si="1"/>
        <v>0</v>
      </c>
      <c r="R26" s="23" t="s">
        <v>856</v>
      </c>
      <c r="S26" s="66"/>
      <c r="T26" s="67"/>
      <c r="U26" s="24">
        <v>15</v>
      </c>
      <c r="V26" s="25">
        <v>617</v>
      </c>
      <c r="W26" s="28">
        <v>4377</v>
      </c>
      <c r="X26" s="27">
        <f t="shared" si="2"/>
        <v>0</v>
      </c>
      <c r="Z26" s="31"/>
      <c r="AA26" s="32"/>
      <c r="AB26" s="31"/>
      <c r="AC26" s="33"/>
      <c r="AD26" s="33"/>
      <c r="AE26" s="34"/>
      <c r="AF26" s="35"/>
    </row>
    <row r="27" spans="2:40" x14ac:dyDescent="0.25">
      <c r="B27" s="23" t="s">
        <v>857</v>
      </c>
      <c r="C27" s="66"/>
      <c r="D27" s="67"/>
      <c r="E27" s="25">
        <v>16</v>
      </c>
      <c r="F27" s="25">
        <v>658</v>
      </c>
      <c r="G27" s="28">
        <v>1653</v>
      </c>
      <c r="H27" s="27">
        <f t="shared" si="5"/>
        <v>0</v>
      </c>
      <c r="J27" s="23" t="s">
        <v>858</v>
      </c>
      <c r="K27" s="66"/>
      <c r="L27" s="67"/>
      <c r="M27" s="25">
        <v>16</v>
      </c>
      <c r="N27" s="25">
        <v>658</v>
      </c>
      <c r="O27" s="28">
        <v>3392</v>
      </c>
      <c r="P27" s="27">
        <f t="shared" si="1"/>
        <v>0</v>
      </c>
      <c r="R27" s="23" t="s">
        <v>859</v>
      </c>
      <c r="S27" s="66"/>
      <c r="T27" s="67"/>
      <c r="U27" s="25">
        <v>16</v>
      </c>
      <c r="V27" s="25">
        <v>658</v>
      </c>
      <c r="W27" s="28">
        <v>4669</v>
      </c>
      <c r="X27" s="27">
        <f t="shared" si="2"/>
        <v>0</v>
      </c>
      <c r="Z27" s="31"/>
      <c r="AA27" s="32"/>
      <c r="AB27" s="31"/>
      <c r="AC27" s="33"/>
      <c r="AD27" s="33"/>
      <c r="AE27" s="34"/>
      <c r="AF27" s="35"/>
    </row>
  </sheetData>
  <mergeCells count="50">
    <mergeCell ref="AH12:AN12"/>
    <mergeCell ref="B13:B14"/>
    <mergeCell ref="C13:C14"/>
    <mergeCell ref="D13:D14"/>
    <mergeCell ref="E13:E14"/>
    <mergeCell ref="F13:F14"/>
    <mergeCell ref="M13:M14"/>
    <mergeCell ref="B12:H12"/>
    <mergeCell ref="J12:P12"/>
    <mergeCell ref="R12:X12"/>
    <mergeCell ref="Z12:AF12"/>
    <mergeCell ref="G13:G14"/>
    <mergeCell ref="H13:H14"/>
    <mergeCell ref="J13:J14"/>
    <mergeCell ref="K13:K14"/>
    <mergeCell ref="L13:L14"/>
    <mergeCell ref="AA13:AA14"/>
    <mergeCell ref="N13:N14"/>
    <mergeCell ref="O13:O14"/>
    <mergeCell ref="P13:P14"/>
    <mergeCell ref="R13:R14"/>
    <mergeCell ref="S13:S14"/>
    <mergeCell ref="T13:T14"/>
    <mergeCell ref="U13:U14"/>
    <mergeCell ref="V13:V14"/>
    <mergeCell ref="W13:W14"/>
    <mergeCell ref="X13:X14"/>
    <mergeCell ref="Z13:Z14"/>
    <mergeCell ref="AN13:AN14"/>
    <mergeCell ref="AB13:AB14"/>
    <mergeCell ref="AC13:AC14"/>
    <mergeCell ref="AD13:AD14"/>
    <mergeCell ref="AE13:AE14"/>
    <mergeCell ref="AF13:AF14"/>
    <mergeCell ref="AH13:AH14"/>
    <mergeCell ref="AI13:AI14"/>
    <mergeCell ref="AJ13:AJ14"/>
    <mergeCell ref="AK13:AK14"/>
    <mergeCell ref="AL13:AL14"/>
    <mergeCell ref="AM13:AM14"/>
    <mergeCell ref="AA15:AA25"/>
    <mergeCell ref="AB15:AB25"/>
    <mergeCell ref="AI15:AI21"/>
    <mergeCell ref="AJ15:AJ21"/>
    <mergeCell ref="C15:C27"/>
    <mergeCell ref="D15:D27"/>
    <mergeCell ref="K15:K27"/>
    <mergeCell ref="L15:L27"/>
    <mergeCell ref="S15:S27"/>
    <mergeCell ref="T15:T2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5ACBB-826A-4F6E-BC79-10D7373DA26D}">
  <dimension ref="B3:AN27"/>
  <sheetViews>
    <sheetView workbookViewId="0">
      <selection activeCell="F5" sqref="F5"/>
    </sheetView>
  </sheetViews>
  <sheetFormatPr defaultRowHeight="15" x14ac:dyDescent="0.25"/>
  <cols>
    <col min="1" max="1" width="3.42578125" customWidth="1"/>
    <col min="2" max="2" width="16.85546875" customWidth="1"/>
    <col min="3" max="3" width="12.28515625" customWidth="1"/>
    <col min="4" max="4" width="9.85546875" customWidth="1"/>
    <col min="6" max="6" width="8.140625" customWidth="1"/>
    <col min="7" max="7" width="18.5703125" customWidth="1"/>
    <col min="8" max="8" width="17.85546875" customWidth="1"/>
    <col min="9" max="9" width="4.28515625" customWidth="1"/>
    <col min="10" max="10" width="16.85546875" customWidth="1"/>
    <col min="11" max="11" width="12.42578125" customWidth="1"/>
    <col min="12" max="12" width="10.42578125" customWidth="1"/>
    <col min="14" max="14" width="8.140625" customWidth="1"/>
    <col min="15" max="15" width="18.7109375" customWidth="1"/>
    <col min="16" max="16" width="18.5703125" customWidth="1"/>
    <col min="17" max="17" width="3.42578125" customWidth="1"/>
    <col min="18" max="18" width="16.85546875" customWidth="1"/>
    <col min="19" max="19" width="12.42578125" customWidth="1"/>
    <col min="20" max="20" width="9.85546875" customWidth="1"/>
    <col min="22" max="22" width="8.140625" customWidth="1"/>
    <col min="23" max="23" width="18.85546875" customWidth="1"/>
    <col min="24" max="24" width="18.5703125" customWidth="1"/>
    <col min="25" max="25" width="4" customWidth="1"/>
    <col min="26" max="26" width="16.85546875" customWidth="1"/>
    <col min="27" max="27" width="12.42578125" customWidth="1"/>
    <col min="28" max="28" width="10.42578125" customWidth="1"/>
    <col min="30" max="30" width="8.140625" customWidth="1"/>
    <col min="31" max="31" width="18.7109375" customWidth="1"/>
    <col min="32" max="32" width="18.5703125" customWidth="1"/>
    <col min="33" max="33" width="3.42578125" customWidth="1"/>
    <col min="34" max="34" width="16.85546875" customWidth="1"/>
    <col min="35" max="35" width="12.42578125" customWidth="1"/>
    <col min="36" max="36" width="9.85546875" customWidth="1"/>
    <col min="38" max="38" width="8.140625" customWidth="1"/>
    <col min="39" max="39" width="18.85546875" customWidth="1"/>
    <col min="40" max="40" width="18.5703125" customWidth="1"/>
  </cols>
  <sheetData>
    <row r="3" spans="2:40" ht="15.75" x14ac:dyDescent="0.25">
      <c r="B3" s="1"/>
      <c r="C3" s="2" t="s">
        <v>0</v>
      </c>
      <c r="D3" s="2"/>
      <c r="E3" s="3"/>
      <c r="F3" s="3"/>
      <c r="G3" s="4"/>
    </row>
    <row r="4" spans="2:40" ht="16.5" thickBot="1" x14ac:dyDescent="0.3">
      <c r="B4" s="5"/>
      <c r="C4" s="6"/>
      <c r="D4" s="6"/>
      <c r="E4" s="6"/>
      <c r="F4" s="6"/>
      <c r="G4" s="7"/>
    </row>
    <row r="5" spans="2:40" ht="16.5" thickBot="1" x14ac:dyDescent="0.3">
      <c r="B5" s="5" t="s">
        <v>1</v>
      </c>
      <c r="C5" s="6"/>
      <c r="D5" s="6"/>
      <c r="E5" s="6"/>
      <c r="F5" s="8"/>
      <c r="G5" s="7"/>
      <c r="K5" s="9" t="s">
        <v>2</v>
      </c>
    </row>
    <row r="6" spans="2:40" ht="16.5" thickBot="1" x14ac:dyDescent="0.3">
      <c r="B6" s="5"/>
      <c r="C6" s="6"/>
      <c r="D6" s="6"/>
      <c r="E6" s="6"/>
      <c r="F6" s="10"/>
      <c r="G6" s="7"/>
    </row>
    <row r="7" spans="2:40" ht="16.5" thickBot="1" x14ac:dyDescent="0.3">
      <c r="B7" s="5" t="s">
        <v>3</v>
      </c>
      <c r="C7" s="6"/>
      <c r="D7" s="6"/>
      <c r="E7" s="6"/>
      <c r="F7" s="8"/>
      <c r="G7" s="7"/>
      <c r="K7" t="s">
        <v>4</v>
      </c>
      <c r="M7" s="11">
        <f>(F5+F7)/2-F9</f>
        <v>0</v>
      </c>
    </row>
    <row r="8" spans="2:40" ht="16.5" thickBot="1" x14ac:dyDescent="0.3">
      <c r="B8" s="5"/>
      <c r="C8" s="6"/>
      <c r="D8" s="6"/>
      <c r="E8" s="6"/>
      <c r="F8" s="10"/>
      <c r="G8" s="7"/>
    </row>
    <row r="9" spans="2:40" ht="16.5" thickBot="1" x14ac:dyDescent="0.3">
      <c r="B9" s="5" t="s">
        <v>5</v>
      </c>
      <c r="C9" s="6"/>
      <c r="D9" s="6"/>
      <c r="E9" s="6"/>
      <c r="F9" s="8"/>
      <c r="G9" s="7"/>
    </row>
    <row r="10" spans="2:40" ht="15.75" x14ac:dyDescent="0.25">
      <c r="B10" s="12"/>
      <c r="C10" s="13"/>
      <c r="D10" s="13"/>
      <c r="E10" s="13"/>
      <c r="F10" s="14"/>
      <c r="G10" s="15"/>
    </row>
    <row r="11" spans="2:40" ht="15.75" x14ac:dyDescent="0.25">
      <c r="B11" s="6"/>
      <c r="C11" s="6"/>
      <c r="D11" s="6"/>
      <c r="E11" s="6"/>
      <c r="F11" s="10"/>
      <c r="G11" s="6"/>
    </row>
    <row r="12" spans="2:40" ht="18.75" x14ac:dyDescent="0.25">
      <c r="B12" s="63" t="s">
        <v>860</v>
      </c>
      <c r="C12" s="63"/>
      <c r="D12" s="63"/>
      <c r="E12" s="63"/>
      <c r="F12" s="63"/>
      <c r="G12" s="63"/>
      <c r="H12" s="63"/>
      <c r="J12" s="63" t="s">
        <v>861</v>
      </c>
      <c r="K12" s="63"/>
      <c r="L12" s="63"/>
      <c r="M12" s="63"/>
      <c r="N12" s="63"/>
      <c r="O12" s="63"/>
      <c r="P12" s="63"/>
      <c r="R12" s="63" t="s">
        <v>862</v>
      </c>
      <c r="S12" s="63"/>
      <c r="T12" s="63"/>
      <c r="U12" s="63"/>
      <c r="V12" s="63"/>
      <c r="W12" s="63"/>
      <c r="X12" s="63"/>
      <c r="Z12" s="63" t="s">
        <v>863</v>
      </c>
      <c r="AA12" s="63"/>
      <c r="AB12" s="63"/>
      <c r="AC12" s="63"/>
      <c r="AD12" s="63"/>
      <c r="AE12" s="63"/>
      <c r="AF12" s="63"/>
      <c r="AH12" s="63" t="s">
        <v>864</v>
      </c>
      <c r="AI12" s="63"/>
      <c r="AJ12" s="63"/>
      <c r="AK12" s="63"/>
      <c r="AL12" s="63"/>
      <c r="AM12" s="63"/>
      <c r="AN12" s="63"/>
    </row>
    <row r="13" spans="2:40" x14ac:dyDescent="0.25">
      <c r="B13" s="61" t="s">
        <v>11</v>
      </c>
      <c r="C13" s="56" t="s">
        <v>12</v>
      </c>
      <c r="D13" s="56" t="s">
        <v>13</v>
      </c>
      <c r="E13" s="56" t="s">
        <v>14</v>
      </c>
      <c r="F13" s="58" t="s">
        <v>15</v>
      </c>
      <c r="G13" s="59" t="s">
        <v>16</v>
      </c>
      <c r="H13" s="59" t="s">
        <v>17</v>
      </c>
      <c r="J13" s="61" t="s">
        <v>11</v>
      </c>
      <c r="K13" s="56" t="s">
        <v>12</v>
      </c>
      <c r="L13" s="56" t="s">
        <v>13</v>
      </c>
      <c r="M13" s="56" t="s">
        <v>14</v>
      </c>
      <c r="N13" s="58" t="s">
        <v>15</v>
      </c>
      <c r="O13" s="59" t="s">
        <v>16</v>
      </c>
      <c r="P13" s="59" t="s">
        <v>17</v>
      </c>
      <c r="R13" s="61" t="s">
        <v>11</v>
      </c>
      <c r="S13" s="56" t="s">
        <v>12</v>
      </c>
      <c r="T13" s="56" t="s">
        <v>13</v>
      </c>
      <c r="U13" s="56" t="s">
        <v>14</v>
      </c>
      <c r="V13" s="58" t="s">
        <v>15</v>
      </c>
      <c r="W13" s="59" t="s">
        <v>16</v>
      </c>
      <c r="X13" s="59" t="s">
        <v>17</v>
      </c>
      <c r="Z13" s="61" t="s">
        <v>11</v>
      </c>
      <c r="AA13" s="56" t="s">
        <v>12</v>
      </c>
      <c r="AB13" s="56" t="s">
        <v>13</v>
      </c>
      <c r="AC13" s="56" t="s">
        <v>14</v>
      </c>
      <c r="AD13" s="58" t="s">
        <v>15</v>
      </c>
      <c r="AE13" s="59" t="s">
        <v>16</v>
      </c>
      <c r="AF13" s="59" t="s">
        <v>17</v>
      </c>
      <c r="AH13" s="61" t="s">
        <v>11</v>
      </c>
      <c r="AI13" s="56" t="s">
        <v>12</v>
      </c>
      <c r="AJ13" s="56" t="s">
        <v>13</v>
      </c>
      <c r="AK13" s="56" t="s">
        <v>14</v>
      </c>
      <c r="AL13" s="58" t="s">
        <v>15</v>
      </c>
      <c r="AM13" s="59" t="s">
        <v>16</v>
      </c>
      <c r="AN13" s="59" t="s">
        <v>17</v>
      </c>
    </row>
    <row r="14" spans="2:40" x14ac:dyDescent="0.25">
      <c r="B14" s="62"/>
      <c r="C14" s="57"/>
      <c r="D14" s="57"/>
      <c r="E14" s="57"/>
      <c r="F14" s="56"/>
      <c r="G14" s="60"/>
      <c r="H14" s="59"/>
      <c r="J14" s="62"/>
      <c r="K14" s="57"/>
      <c r="L14" s="57"/>
      <c r="M14" s="57"/>
      <c r="N14" s="56"/>
      <c r="O14" s="60"/>
      <c r="P14" s="59"/>
      <c r="R14" s="62"/>
      <c r="S14" s="57"/>
      <c r="T14" s="57"/>
      <c r="U14" s="57"/>
      <c r="V14" s="56"/>
      <c r="W14" s="60"/>
      <c r="X14" s="59"/>
      <c r="Z14" s="62"/>
      <c r="AA14" s="57"/>
      <c r="AB14" s="57"/>
      <c r="AC14" s="57"/>
      <c r="AD14" s="56"/>
      <c r="AE14" s="60"/>
      <c r="AF14" s="59"/>
      <c r="AH14" s="62"/>
      <c r="AI14" s="57"/>
      <c r="AJ14" s="57"/>
      <c r="AK14" s="57"/>
      <c r="AL14" s="56"/>
      <c r="AM14" s="60"/>
      <c r="AN14" s="59"/>
    </row>
    <row r="15" spans="2:40" x14ac:dyDescent="0.25">
      <c r="B15" s="23" t="s">
        <v>865</v>
      </c>
      <c r="C15" s="66">
        <v>2000</v>
      </c>
      <c r="D15" s="67" t="s">
        <v>20</v>
      </c>
      <c r="E15" s="24">
        <v>4</v>
      </c>
      <c r="F15" s="25">
        <v>166</v>
      </c>
      <c r="G15" s="28">
        <v>465</v>
      </c>
      <c r="H15" s="27">
        <f t="shared" ref="H15:H21" si="0">G15*POWER((($F$5+$F$7)/2-$F$9)/70,1.27)</f>
        <v>0</v>
      </c>
      <c r="J15" s="23" t="s">
        <v>866</v>
      </c>
      <c r="K15" s="66">
        <v>2000</v>
      </c>
      <c r="L15" s="67" t="s">
        <v>22</v>
      </c>
      <c r="M15" s="24">
        <v>4</v>
      </c>
      <c r="N15" s="25">
        <v>166</v>
      </c>
      <c r="O15" s="28">
        <v>962</v>
      </c>
      <c r="P15" s="27">
        <f>O15*POWER((($F$5+$F$7)/2-$F$9)/70,1.29)</f>
        <v>0</v>
      </c>
      <c r="R15" s="23" t="s">
        <v>867</v>
      </c>
      <c r="S15" s="66">
        <v>2000</v>
      </c>
      <c r="T15" s="67" t="s">
        <v>24</v>
      </c>
      <c r="U15" s="24">
        <v>4</v>
      </c>
      <c r="V15" s="25">
        <v>166</v>
      </c>
      <c r="W15" s="28">
        <v>1322</v>
      </c>
      <c r="X15" s="27">
        <f>W15*POWER((($F$5+$F$7)/2-$F$9)/70,1.29)</f>
        <v>0</v>
      </c>
      <c r="Z15" s="23" t="s">
        <v>868</v>
      </c>
      <c r="AA15" s="66">
        <v>2000</v>
      </c>
      <c r="AB15" s="67" t="s">
        <v>26</v>
      </c>
      <c r="AC15" s="24">
        <v>4</v>
      </c>
      <c r="AD15" s="25">
        <v>166</v>
      </c>
      <c r="AE15" s="28">
        <v>1653</v>
      </c>
      <c r="AF15" s="27">
        <f>AE15*POWER((($F$5+$F$7)/2-$F$9)/70,1.33)</f>
        <v>0</v>
      </c>
      <c r="AH15" s="23" t="s">
        <v>869</v>
      </c>
      <c r="AI15" s="66">
        <v>2000</v>
      </c>
      <c r="AJ15" s="67" t="s">
        <v>28</v>
      </c>
      <c r="AK15" s="25">
        <v>4</v>
      </c>
      <c r="AL15" s="25">
        <v>166</v>
      </c>
      <c r="AM15" s="28">
        <v>2043</v>
      </c>
      <c r="AN15" s="27">
        <f>AM15*POWER((($F$5+$F$7)/2-$F$9)/70,1.33)</f>
        <v>0</v>
      </c>
    </row>
    <row r="16" spans="2:40" x14ac:dyDescent="0.25">
      <c r="B16" s="23" t="s">
        <v>870</v>
      </c>
      <c r="C16" s="66"/>
      <c r="D16" s="67"/>
      <c r="E16" s="24">
        <v>5</v>
      </c>
      <c r="F16" s="25">
        <v>207</v>
      </c>
      <c r="G16" s="28">
        <v>582</v>
      </c>
      <c r="H16" s="27">
        <f t="shared" si="0"/>
        <v>0</v>
      </c>
      <c r="J16" s="23" t="s">
        <v>871</v>
      </c>
      <c r="K16" s="66"/>
      <c r="L16" s="67"/>
      <c r="M16" s="24">
        <v>5</v>
      </c>
      <c r="N16" s="25">
        <v>207</v>
      </c>
      <c r="O16" s="28">
        <v>1202.5</v>
      </c>
      <c r="P16" s="27">
        <f t="shared" ref="P16:P27" si="1">O16*POWER((($F$5+$F$7)/2-$F$9)/70,1.29)</f>
        <v>0</v>
      </c>
      <c r="R16" s="23" t="s">
        <v>872</v>
      </c>
      <c r="S16" s="66"/>
      <c r="T16" s="67"/>
      <c r="U16" s="24">
        <v>5</v>
      </c>
      <c r="V16" s="25">
        <v>207</v>
      </c>
      <c r="W16" s="28">
        <v>1653</v>
      </c>
      <c r="X16" s="27">
        <f t="shared" ref="X16:X27" si="2">W16*POWER((($F$5+$F$7)/2-$F$9)/70,1.29)</f>
        <v>0</v>
      </c>
      <c r="Z16" s="23" t="s">
        <v>873</v>
      </c>
      <c r="AA16" s="66"/>
      <c r="AB16" s="67"/>
      <c r="AC16" s="24">
        <v>5</v>
      </c>
      <c r="AD16" s="25">
        <v>207</v>
      </c>
      <c r="AE16" s="28">
        <v>2067</v>
      </c>
      <c r="AF16" s="27">
        <f t="shared" ref="AF16:AF23" si="3">AE16*POWER((($F$5+$F$7)/2-$F$9)/70,1.33)</f>
        <v>0</v>
      </c>
      <c r="AH16" s="23" t="s">
        <v>874</v>
      </c>
      <c r="AI16" s="66"/>
      <c r="AJ16" s="67"/>
      <c r="AK16" s="25">
        <v>5</v>
      </c>
      <c r="AL16" s="25">
        <v>207</v>
      </c>
      <c r="AM16" s="28">
        <v>2554</v>
      </c>
      <c r="AN16" s="27">
        <f t="shared" ref="AN16:AN20" si="4">AM16*POWER((($F$5+$F$7)/2-$F$9)/70,1.33)</f>
        <v>0</v>
      </c>
    </row>
    <row r="17" spans="2:40" x14ac:dyDescent="0.25">
      <c r="B17" s="23" t="s">
        <v>875</v>
      </c>
      <c r="C17" s="66"/>
      <c r="D17" s="67"/>
      <c r="E17" s="24">
        <v>6</v>
      </c>
      <c r="F17" s="25">
        <v>248</v>
      </c>
      <c r="G17" s="28">
        <v>698</v>
      </c>
      <c r="H17" s="27">
        <f t="shared" si="0"/>
        <v>0</v>
      </c>
      <c r="J17" s="23" t="s">
        <v>876</v>
      </c>
      <c r="K17" s="66"/>
      <c r="L17" s="67"/>
      <c r="M17" s="24">
        <v>6</v>
      </c>
      <c r="N17" s="25">
        <v>248</v>
      </c>
      <c r="O17" s="28">
        <v>1443</v>
      </c>
      <c r="P17" s="27">
        <f t="shared" si="1"/>
        <v>0</v>
      </c>
      <c r="R17" s="23" t="s">
        <v>877</v>
      </c>
      <c r="S17" s="66"/>
      <c r="T17" s="67"/>
      <c r="U17" s="24">
        <v>6</v>
      </c>
      <c r="V17" s="25">
        <v>248</v>
      </c>
      <c r="W17" s="28">
        <v>1984</v>
      </c>
      <c r="X17" s="27">
        <f t="shared" si="2"/>
        <v>0</v>
      </c>
      <c r="Z17" s="23" t="s">
        <v>878</v>
      </c>
      <c r="AA17" s="66"/>
      <c r="AB17" s="67"/>
      <c r="AC17" s="24">
        <v>6</v>
      </c>
      <c r="AD17" s="25">
        <v>248</v>
      </c>
      <c r="AE17" s="28">
        <v>2048</v>
      </c>
      <c r="AF17" s="27">
        <f t="shared" si="3"/>
        <v>0</v>
      </c>
      <c r="AH17" s="23" t="s">
        <v>879</v>
      </c>
      <c r="AI17" s="66"/>
      <c r="AJ17" s="67"/>
      <c r="AK17" s="25">
        <v>6</v>
      </c>
      <c r="AL17" s="25">
        <v>248</v>
      </c>
      <c r="AM17" s="28">
        <v>3065</v>
      </c>
      <c r="AN17" s="27">
        <f t="shared" si="4"/>
        <v>0</v>
      </c>
    </row>
    <row r="18" spans="2:40" x14ac:dyDescent="0.25">
      <c r="B18" s="23" t="s">
        <v>880</v>
      </c>
      <c r="C18" s="66"/>
      <c r="D18" s="67"/>
      <c r="E18" s="24">
        <v>7</v>
      </c>
      <c r="F18" s="25">
        <v>289</v>
      </c>
      <c r="G18" s="28">
        <v>814</v>
      </c>
      <c r="H18" s="27">
        <f t="shared" si="0"/>
        <v>0</v>
      </c>
      <c r="J18" s="23" t="s">
        <v>881</v>
      </c>
      <c r="K18" s="66"/>
      <c r="L18" s="67"/>
      <c r="M18" s="24">
        <v>7</v>
      </c>
      <c r="N18" s="25">
        <v>289</v>
      </c>
      <c r="O18" s="28">
        <v>1683.5</v>
      </c>
      <c r="P18" s="27">
        <f t="shared" si="1"/>
        <v>0</v>
      </c>
      <c r="R18" s="23" t="s">
        <v>882</v>
      </c>
      <c r="S18" s="66"/>
      <c r="T18" s="67"/>
      <c r="U18" s="24">
        <v>7</v>
      </c>
      <c r="V18" s="25">
        <v>289</v>
      </c>
      <c r="W18" s="28">
        <v>2314</v>
      </c>
      <c r="X18" s="27">
        <f t="shared" si="2"/>
        <v>0</v>
      </c>
      <c r="Z18" s="23" t="s">
        <v>883</v>
      </c>
      <c r="AA18" s="66"/>
      <c r="AB18" s="67"/>
      <c r="AC18" s="24">
        <v>7</v>
      </c>
      <c r="AD18" s="25">
        <v>289</v>
      </c>
      <c r="AE18" s="28">
        <v>2893</v>
      </c>
      <c r="AF18" s="27">
        <f t="shared" si="3"/>
        <v>0</v>
      </c>
      <c r="AH18" s="23" t="s">
        <v>884</v>
      </c>
      <c r="AI18" s="66"/>
      <c r="AJ18" s="67"/>
      <c r="AK18" s="25">
        <v>7</v>
      </c>
      <c r="AL18" s="25">
        <v>289</v>
      </c>
      <c r="AM18" s="28">
        <v>3576</v>
      </c>
      <c r="AN18" s="27">
        <f t="shared" si="4"/>
        <v>0</v>
      </c>
    </row>
    <row r="19" spans="2:40" ht="15.75" x14ac:dyDescent="0.25">
      <c r="B19" s="23" t="s">
        <v>885</v>
      </c>
      <c r="C19" s="66"/>
      <c r="D19" s="67"/>
      <c r="E19" s="24">
        <v>8</v>
      </c>
      <c r="F19" s="25">
        <v>330</v>
      </c>
      <c r="G19" s="28">
        <v>930</v>
      </c>
      <c r="H19" s="27">
        <f t="shared" si="0"/>
        <v>0</v>
      </c>
      <c r="I19" s="29"/>
      <c r="J19" s="23" t="s">
        <v>886</v>
      </c>
      <c r="K19" s="66"/>
      <c r="L19" s="67"/>
      <c r="M19" s="24">
        <v>8</v>
      </c>
      <c r="N19" s="25">
        <v>330</v>
      </c>
      <c r="O19" s="28">
        <v>1924</v>
      </c>
      <c r="P19" s="27">
        <f t="shared" si="1"/>
        <v>0</v>
      </c>
      <c r="R19" s="23" t="s">
        <v>887</v>
      </c>
      <c r="S19" s="66"/>
      <c r="T19" s="67"/>
      <c r="U19" s="24">
        <v>8</v>
      </c>
      <c r="V19" s="25">
        <v>330</v>
      </c>
      <c r="W19" s="28">
        <v>2645</v>
      </c>
      <c r="X19" s="27">
        <f t="shared" si="2"/>
        <v>0</v>
      </c>
      <c r="Z19" s="23" t="s">
        <v>888</v>
      </c>
      <c r="AA19" s="66"/>
      <c r="AB19" s="67"/>
      <c r="AC19" s="24">
        <v>8</v>
      </c>
      <c r="AD19" s="25">
        <v>330</v>
      </c>
      <c r="AE19" s="28">
        <v>3306</v>
      </c>
      <c r="AF19" s="27">
        <f t="shared" si="3"/>
        <v>0</v>
      </c>
      <c r="AH19" s="23" t="s">
        <v>889</v>
      </c>
      <c r="AI19" s="66"/>
      <c r="AJ19" s="67"/>
      <c r="AK19" s="25">
        <v>8</v>
      </c>
      <c r="AL19" s="25">
        <v>330</v>
      </c>
      <c r="AM19" s="28">
        <v>4086</v>
      </c>
      <c r="AN19" s="27">
        <f t="shared" si="4"/>
        <v>0</v>
      </c>
    </row>
    <row r="20" spans="2:40" x14ac:dyDescent="0.25">
      <c r="B20" s="23" t="s">
        <v>890</v>
      </c>
      <c r="C20" s="66"/>
      <c r="D20" s="67"/>
      <c r="E20" s="24">
        <v>9</v>
      </c>
      <c r="F20" s="25">
        <v>371</v>
      </c>
      <c r="G20" s="28">
        <v>1047</v>
      </c>
      <c r="H20" s="27">
        <f t="shared" si="0"/>
        <v>0</v>
      </c>
      <c r="J20" s="23" t="s">
        <v>891</v>
      </c>
      <c r="K20" s="66"/>
      <c r="L20" s="67"/>
      <c r="M20" s="24">
        <v>9</v>
      </c>
      <c r="N20" s="25">
        <v>371</v>
      </c>
      <c r="O20" s="28">
        <v>2164.5</v>
      </c>
      <c r="P20" s="27">
        <f t="shared" si="1"/>
        <v>0</v>
      </c>
      <c r="R20" s="23" t="s">
        <v>892</v>
      </c>
      <c r="S20" s="66"/>
      <c r="T20" s="67"/>
      <c r="U20" s="24">
        <v>9</v>
      </c>
      <c r="V20" s="25">
        <v>371</v>
      </c>
      <c r="W20" s="28">
        <v>2975</v>
      </c>
      <c r="X20" s="27">
        <f t="shared" si="2"/>
        <v>0</v>
      </c>
      <c r="Z20" s="23" t="s">
        <v>893</v>
      </c>
      <c r="AA20" s="66"/>
      <c r="AB20" s="67"/>
      <c r="AC20" s="24">
        <v>9</v>
      </c>
      <c r="AD20" s="25">
        <v>371</v>
      </c>
      <c r="AE20" s="28">
        <v>3720</v>
      </c>
      <c r="AF20" s="27">
        <f t="shared" si="3"/>
        <v>0</v>
      </c>
      <c r="AH20" s="23" t="s">
        <v>894</v>
      </c>
      <c r="AI20" s="66"/>
      <c r="AJ20" s="67"/>
      <c r="AK20" s="25">
        <v>9</v>
      </c>
      <c r="AL20" s="25">
        <v>371</v>
      </c>
      <c r="AM20" s="28">
        <v>4597</v>
      </c>
      <c r="AN20" s="27">
        <f t="shared" si="4"/>
        <v>0</v>
      </c>
    </row>
    <row r="21" spans="2:40" x14ac:dyDescent="0.25">
      <c r="B21" s="23" t="s">
        <v>895</v>
      </c>
      <c r="C21" s="66"/>
      <c r="D21" s="67"/>
      <c r="E21" s="24">
        <v>10</v>
      </c>
      <c r="F21" s="25">
        <v>412</v>
      </c>
      <c r="G21" s="28">
        <v>1163</v>
      </c>
      <c r="H21" s="27">
        <f t="shared" si="0"/>
        <v>0</v>
      </c>
      <c r="J21" s="23" t="s">
        <v>896</v>
      </c>
      <c r="K21" s="66"/>
      <c r="L21" s="67"/>
      <c r="M21" s="24">
        <v>10</v>
      </c>
      <c r="N21" s="25">
        <v>412</v>
      </c>
      <c r="O21" s="28">
        <v>2405</v>
      </c>
      <c r="P21" s="27">
        <f t="shared" si="1"/>
        <v>0</v>
      </c>
      <c r="R21" s="23" t="s">
        <v>897</v>
      </c>
      <c r="S21" s="66"/>
      <c r="T21" s="67"/>
      <c r="U21" s="24">
        <v>10</v>
      </c>
      <c r="V21" s="25">
        <v>412</v>
      </c>
      <c r="W21" s="28">
        <v>3306</v>
      </c>
      <c r="X21" s="27">
        <f t="shared" si="2"/>
        <v>0</v>
      </c>
      <c r="Z21" s="23" t="s">
        <v>898</v>
      </c>
      <c r="AA21" s="66"/>
      <c r="AB21" s="67"/>
      <c r="AC21" s="24">
        <v>10</v>
      </c>
      <c r="AD21" s="25">
        <v>412</v>
      </c>
      <c r="AE21" s="28">
        <v>4133</v>
      </c>
      <c r="AF21" s="27">
        <f t="shared" si="3"/>
        <v>0</v>
      </c>
    </row>
    <row r="22" spans="2:40" x14ac:dyDescent="0.25">
      <c r="B22" s="23" t="s">
        <v>899</v>
      </c>
      <c r="C22" s="66"/>
      <c r="D22" s="67"/>
      <c r="E22" s="24">
        <v>11</v>
      </c>
      <c r="F22" s="25">
        <v>453</v>
      </c>
      <c r="G22" s="28">
        <v>1279</v>
      </c>
      <c r="H22" s="27">
        <f>G22*POWER((($F$5+$F$7)/2-$F$9)/70,1.27)</f>
        <v>0</v>
      </c>
      <c r="J22" s="23" t="s">
        <v>900</v>
      </c>
      <c r="K22" s="66"/>
      <c r="L22" s="67"/>
      <c r="M22" s="24">
        <v>11</v>
      </c>
      <c r="N22" s="25">
        <v>453</v>
      </c>
      <c r="O22" s="28">
        <v>2645.5</v>
      </c>
      <c r="P22" s="27">
        <f t="shared" si="1"/>
        <v>0</v>
      </c>
      <c r="R22" s="23" t="s">
        <v>901</v>
      </c>
      <c r="S22" s="66"/>
      <c r="T22" s="67"/>
      <c r="U22" s="24">
        <v>11</v>
      </c>
      <c r="V22" s="25">
        <v>453</v>
      </c>
      <c r="W22" s="28">
        <v>3637</v>
      </c>
      <c r="X22" s="27">
        <f t="shared" si="2"/>
        <v>0</v>
      </c>
      <c r="Z22" s="23" t="s">
        <v>902</v>
      </c>
      <c r="AA22" s="66"/>
      <c r="AB22" s="67"/>
      <c r="AC22" s="24">
        <v>11</v>
      </c>
      <c r="AD22" s="25">
        <v>453</v>
      </c>
      <c r="AE22" s="28">
        <v>4546</v>
      </c>
      <c r="AF22" s="27">
        <f t="shared" si="3"/>
        <v>0</v>
      </c>
    </row>
    <row r="23" spans="2:40" x14ac:dyDescent="0.25">
      <c r="B23" s="23" t="s">
        <v>903</v>
      </c>
      <c r="C23" s="66"/>
      <c r="D23" s="67"/>
      <c r="E23" s="24">
        <v>12</v>
      </c>
      <c r="F23" s="25">
        <v>494</v>
      </c>
      <c r="G23" s="28">
        <v>1396</v>
      </c>
      <c r="H23" s="27">
        <f t="shared" ref="H23:H27" si="5">G23*POWER((($F$5+$F$7)/2-$F$9)/70,1.27)</f>
        <v>0</v>
      </c>
      <c r="J23" s="23" t="s">
        <v>904</v>
      </c>
      <c r="K23" s="66"/>
      <c r="L23" s="67"/>
      <c r="M23" s="24">
        <v>12</v>
      </c>
      <c r="N23" s="25">
        <v>494</v>
      </c>
      <c r="O23" s="28">
        <v>2886</v>
      </c>
      <c r="P23" s="27">
        <f t="shared" si="1"/>
        <v>0</v>
      </c>
      <c r="R23" s="23" t="s">
        <v>905</v>
      </c>
      <c r="S23" s="66"/>
      <c r="T23" s="67"/>
      <c r="U23" s="24">
        <v>12</v>
      </c>
      <c r="V23" s="25">
        <v>494</v>
      </c>
      <c r="W23" s="28">
        <v>3967</v>
      </c>
      <c r="X23" s="27">
        <f t="shared" si="2"/>
        <v>0</v>
      </c>
      <c r="Z23" s="23" t="s">
        <v>906</v>
      </c>
      <c r="AA23" s="66"/>
      <c r="AB23" s="67"/>
      <c r="AC23" s="25">
        <v>12</v>
      </c>
      <c r="AD23" s="25">
        <v>494</v>
      </c>
      <c r="AE23" s="28">
        <v>4960</v>
      </c>
      <c r="AF23" s="27">
        <f t="shared" si="3"/>
        <v>0</v>
      </c>
    </row>
    <row r="24" spans="2:40" x14ac:dyDescent="0.25">
      <c r="B24" s="23" t="s">
        <v>907</v>
      </c>
      <c r="C24" s="66"/>
      <c r="D24" s="67"/>
      <c r="E24" s="24">
        <v>13</v>
      </c>
      <c r="F24" s="25">
        <v>535</v>
      </c>
      <c r="G24" s="28">
        <v>1512</v>
      </c>
      <c r="H24" s="27">
        <f t="shared" si="5"/>
        <v>0</v>
      </c>
      <c r="J24" s="23" t="s">
        <v>908</v>
      </c>
      <c r="K24" s="66"/>
      <c r="L24" s="67"/>
      <c r="M24" s="24">
        <v>13</v>
      </c>
      <c r="N24" s="25">
        <v>535</v>
      </c>
      <c r="O24" s="28">
        <v>3126.5</v>
      </c>
      <c r="P24" s="27">
        <f t="shared" si="1"/>
        <v>0</v>
      </c>
      <c r="R24" s="23" t="s">
        <v>909</v>
      </c>
      <c r="S24" s="66"/>
      <c r="T24" s="67"/>
      <c r="U24" s="24">
        <v>13</v>
      </c>
      <c r="V24" s="25">
        <v>535</v>
      </c>
      <c r="W24" s="28">
        <v>4298</v>
      </c>
      <c r="X24" s="27">
        <f t="shared" si="2"/>
        <v>0</v>
      </c>
    </row>
    <row r="25" spans="2:40" x14ac:dyDescent="0.25">
      <c r="B25" s="23" t="s">
        <v>910</v>
      </c>
      <c r="C25" s="66"/>
      <c r="D25" s="67"/>
      <c r="E25" s="24">
        <v>14</v>
      </c>
      <c r="F25" s="25">
        <v>576</v>
      </c>
      <c r="G25" s="28">
        <v>1628</v>
      </c>
      <c r="H25" s="27">
        <f t="shared" si="5"/>
        <v>0</v>
      </c>
      <c r="J25" s="23" t="s">
        <v>911</v>
      </c>
      <c r="K25" s="66"/>
      <c r="L25" s="67"/>
      <c r="M25" s="24">
        <v>14</v>
      </c>
      <c r="N25" s="25">
        <v>576</v>
      </c>
      <c r="O25" s="28">
        <v>3367</v>
      </c>
      <c r="P25" s="27">
        <f t="shared" si="1"/>
        <v>0</v>
      </c>
      <c r="R25" s="23" t="s">
        <v>912</v>
      </c>
      <c r="S25" s="66"/>
      <c r="T25" s="67"/>
      <c r="U25" s="24">
        <v>14</v>
      </c>
      <c r="V25" s="25">
        <v>576</v>
      </c>
      <c r="W25" s="28">
        <v>4628</v>
      </c>
      <c r="X25" s="27">
        <f t="shared" si="2"/>
        <v>0</v>
      </c>
    </row>
    <row r="26" spans="2:40" x14ac:dyDescent="0.25">
      <c r="B26" s="23" t="s">
        <v>913</v>
      </c>
      <c r="C26" s="66"/>
      <c r="D26" s="67"/>
      <c r="E26" s="24">
        <v>15</v>
      </c>
      <c r="F26" s="25">
        <v>617</v>
      </c>
      <c r="G26" s="28">
        <v>1745</v>
      </c>
      <c r="H26" s="27">
        <f t="shared" si="5"/>
        <v>0</v>
      </c>
      <c r="J26" s="23" t="s">
        <v>914</v>
      </c>
      <c r="K26" s="66"/>
      <c r="L26" s="67"/>
      <c r="M26" s="24">
        <v>15</v>
      </c>
      <c r="N26" s="25">
        <v>617</v>
      </c>
      <c r="O26" s="28">
        <v>3607.5</v>
      </c>
      <c r="P26" s="27">
        <f t="shared" si="1"/>
        <v>0</v>
      </c>
      <c r="R26" s="23" t="s">
        <v>915</v>
      </c>
      <c r="S26" s="66"/>
      <c r="T26" s="67"/>
      <c r="U26" s="24">
        <v>15</v>
      </c>
      <c r="V26" s="25">
        <v>617</v>
      </c>
      <c r="W26" s="28">
        <v>4959</v>
      </c>
      <c r="X26" s="27">
        <f t="shared" si="2"/>
        <v>0</v>
      </c>
      <c r="Z26" s="31"/>
      <c r="AA26" s="32"/>
      <c r="AB26" s="31"/>
      <c r="AC26" s="33"/>
      <c r="AD26" s="33"/>
      <c r="AE26" s="34"/>
      <c r="AF26" s="35"/>
    </row>
    <row r="27" spans="2:40" x14ac:dyDescent="0.25">
      <c r="B27" s="23" t="s">
        <v>916</v>
      </c>
      <c r="C27" s="66"/>
      <c r="D27" s="67"/>
      <c r="E27" s="25">
        <v>16</v>
      </c>
      <c r="F27" s="25">
        <v>658</v>
      </c>
      <c r="G27" s="28">
        <v>1861</v>
      </c>
      <c r="H27" s="27">
        <f t="shared" si="5"/>
        <v>0</v>
      </c>
      <c r="J27" s="23" t="s">
        <v>917</v>
      </c>
      <c r="K27" s="66"/>
      <c r="L27" s="67"/>
      <c r="M27" s="25">
        <v>16</v>
      </c>
      <c r="N27" s="25">
        <v>658</v>
      </c>
      <c r="O27" s="28">
        <v>3848</v>
      </c>
      <c r="P27" s="27">
        <f t="shared" si="1"/>
        <v>0</v>
      </c>
      <c r="R27" s="23" t="s">
        <v>918</v>
      </c>
      <c r="S27" s="66"/>
      <c r="T27" s="67"/>
      <c r="U27" s="25">
        <v>16</v>
      </c>
      <c r="V27" s="25">
        <v>658</v>
      </c>
      <c r="W27" s="28">
        <v>5290</v>
      </c>
      <c r="X27" s="27">
        <f t="shared" si="2"/>
        <v>0</v>
      </c>
      <c r="Z27" s="31"/>
      <c r="AA27" s="32"/>
      <c r="AB27" s="31"/>
      <c r="AC27" s="33"/>
      <c r="AD27" s="33"/>
      <c r="AE27" s="34"/>
      <c r="AF27" s="35"/>
    </row>
  </sheetData>
  <mergeCells count="50">
    <mergeCell ref="AH12:AN12"/>
    <mergeCell ref="B13:B14"/>
    <mergeCell ref="C13:C14"/>
    <mergeCell ref="D13:D14"/>
    <mergeCell ref="E13:E14"/>
    <mergeCell ref="F13:F14"/>
    <mergeCell ref="M13:M14"/>
    <mergeCell ref="B12:H12"/>
    <mergeCell ref="J12:P12"/>
    <mergeCell ref="R12:X12"/>
    <mergeCell ref="Z12:AF12"/>
    <mergeCell ref="G13:G14"/>
    <mergeCell ref="H13:H14"/>
    <mergeCell ref="J13:J14"/>
    <mergeCell ref="K13:K14"/>
    <mergeCell ref="L13:L14"/>
    <mergeCell ref="AA13:AA14"/>
    <mergeCell ref="N13:N14"/>
    <mergeCell ref="O13:O14"/>
    <mergeCell ref="P13:P14"/>
    <mergeCell ref="R13:R14"/>
    <mergeCell ref="S13:S14"/>
    <mergeCell ref="T13:T14"/>
    <mergeCell ref="U13:U14"/>
    <mergeCell ref="V13:V14"/>
    <mergeCell ref="W13:W14"/>
    <mergeCell ref="X13:X14"/>
    <mergeCell ref="Z13:Z14"/>
    <mergeCell ref="AN13:AN14"/>
    <mergeCell ref="AB13:AB14"/>
    <mergeCell ref="AC13:AC14"/>
    <mergeCell ref="AD13:AD14"/>
    <mergeCell ref="AE13:AE14"/>
    <mergeCell ref="AF13:AF14"/>
    <mergeCell ref="AH13:AH14"/>
    <mergeCell ref="AI13:AI14"/>
    <mergeCell ref="AJ13:AJ14"/>
    <mergeCell ref="AK13:AK14"/>
    <mergeCell ref="AL13:AL14"/>
    <mergeCell ref="AM13:AM14"/>
    <mergeCell ref="AA15:AA23"/>
    <mergeCell ref="AB15:AB23"/>
    <mergeCell ref="AI15:AI20"/>
    <mergeCell ref="AJ15:AJ20"/>
    <mergeCell ref="C15:C27"/>
    <mergeCell ref="D15:D27"/>
    <mergeCell ref="K15:K27"/>
    <mergeCell ref="L15:L27"/>
    <mergeCell ref="S15:S27"/>
    <mergeCell ref="T15:T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РС (РСК) 300</vt:lpstr>
      <vt:lpstr>РС (РСК) 500</vt:lpstr>
      <vt:lpstr>РС (РСК) 750</vt:lpstr>
      <vt:lpstr>РС (РСК) 900</vt:lpstr>
      <vt:lpstr>РС (РСК) 1000</vt:lpstr>
      <vt:lpstr>РС (РСК) 1200</vt:lpstr>
      <vt:lpstr>РС (РСК) 1500</vt:lpstr>
      <vt:lpstr>РС (РСК) 1750</vt:lpstr>
      <vt:lpstr>РС (РСК) 2000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П. Сведомцев</dc:creator>
  <cp:lastModifiedBy>Пользователь Windows</cp:lastModifiedBy>
  <dcterms:created xsi:type="dcterms:W3CDTF">2015-06-05T18:19:34Z</dcterms:created>
  <dcterms:modified xsi:type="dcterms:W3CDTF">2022-06-27T07:10:39Z</dcterms:modified>
</cp:coreProperties>
</file>